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8979B198-6DCD-4A7C-BA95-28CEB25FB057}" xr6:coauthVersionLast="47" xr6:coauthVersionMax="47" xr10:uidLastSave="{00000000-0000-0000-0000-000000000000}"/>
  <bookViews>
    <workbookView xWindow="-120" yWindow="-120" windowWidth="29040" windowHeight="15840" tabRatio="834" activeTab="6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68" l="1"/>
  <c r="D18" i="41" l="1"/>
  <c r="G7" i="69"/>
  <c r="G7" i="70"/>
  <c r="D14" i="41" l="1"/>
  <c r="D16" i="68"/>
  <c r="D16" i="69"/>
  <c r="D22" i="41"/>
  <c r="D16" i="70"/>
  <c r="D14" i="67"/>
  <c r="D16" i="67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8" i="68"/>
  <c r="D16" i="65" l="1"/>
  <c r="D14" i="70"/>
  <c r="D14" i="69"/>
  <c r="D16" i="66"/>
  <c r="Q17" i="74" l="1"/>
  <c r="D18" i="69" l="1"/>
  <c r="D20" i="69"/>
  <c r="D11" i="65" l="1"/>
  <c r="D20" i="65"/>
  <c r="F11" i="65" s="1"/>
  <c r="D11" i="41"/>
  <c r="D22" i="66"/>
  <c r="G11" i="66" s="1"/>
  <c r="D24" i="41"/>
  <c r="G11" i="41" s="1"/>
  <c r="F11" i="41"/>
  <c r="D20" i="66"/>
  <c r="F11" i="66" s="1"/>
  <c r="D11" i="67"/>
  <c r="D11" i="69"/>
  <c r="F11" i="69"/>
  <c r="D14" i="66"/>
  <c r="C11" i="66" s="1"/>
  <c r="C11" i="41"/>
  <c r="D20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0" i="68"/>
  <c r="F11" i="68" s="1"/>
  <c r="BL9" i="72"/>
  <c r="C11" i="67"/>
  <c r="E11" i="68"/>
  <c r="C11" i="68"/>
  <c r="D11" i="66"/>
  <c r="BN12" i="72"/>
  <c r="D20" i="70"/>
  <c r="F11" i="70" s="1"/>
  <c r="E11" i="69"/>
  <c r="BM15" i="72"/>
  <c r="D11" i="70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41" l="1"/>
  <c r="G9" i="41" s="1"/>
  <c r="G7" i="67"/>
  <c r="G9" i="67" s="1"/>
  <c r="G7" i="65"/>
  <c r="G9" i="65" s="1"/>
  <c r="G7" i="68"/>
  <c r="G9" i="68" s="1"/>
  <c r="BO16" i="72"/>
  <c r="BN16" i="72"/>
  <c r="BM16" i="72"/>
  <c r="BK16" i="72"/>
  <c r="BL16" i="72"/>
  <c r="G9" i="70"/>
  <c r="G7" i="66"/>
  <c r="G9" i="66" s="1"/>
  <c r="G9" i="69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<sst xmlns="http://schemas.openxmlformats.org/spreadsheetml/2006/main" count="413" uniqueCount="100">
  <si>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</si>
  <si>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</si>
  <si>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</si>
  <si>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</si>
  <si>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</si>
  <si>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</si>
  <si>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</si>
  <si>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</si>
  <si>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</si>
  <si>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</si>
  <si>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</si>
  <si>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</si>
  <si>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</si>
  <si>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</si>
  <si>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</si>
  <si>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</si>
  <si>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</si>
  <si>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</si>
  <si>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</si>
  <si>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</si>
  <si>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</si>
  <si>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</si>
  <si>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</si>
  <si>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</si>
  <si>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</si>
  <si>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</si>
  <si>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</si>
  <si>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</si>
  <si>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</si>
  <si>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</si>
  <si>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</si>
  <si>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</si>
  <si>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</si>
  <si>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</si>
  <si>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</si>
  <si>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</si>
  <si>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</si>
  <si>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</si>
  <si>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</si>
  <si>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</si>
  <si>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</si>
  <si>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</si>
  <si>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</si>
  <si>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</si>
  <si>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</si>
  <si>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</si>
  <si>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</si>
  <si>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</si>
  <si>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</si>
  <si>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</si>
  <si>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</si>
  <si>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</si>
  <si>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</si>
  <si>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</si>
  <si>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</si>
  <si>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</si>
  <si>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</si>
  <si>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</si>
  <si>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</si>
  <si>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</si>
  <si>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</si>
  <si>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</si>
  <si>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</si>
  <si>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</si>
  <si>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</si>
  <si>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</si>
  <si>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</si>
  <si>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</si>
  <si>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</si>
  <si>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</si>
  <si>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Chưa khắc phục</t>
  </si>
  <si>
    <t>Ngày kiểm tra: 17/04/2026</t>
  </si>
  <si>
    <t>Ngày kiểm tra: 15&amp;17/04/2026</t>
  </si>
  <si>
    <t>Ngày kiểm tra: 16/04/2026</t>
  </si>
  <si>
    <t>Ngày kiểm tra: 15/04/2026</t>
  </si>
  <si>
    <t>Tháng kiểm tra: 04/2026~03/2027</t>
  </si>
  <si>
    <t>TỔNG KẾT BẢNG ĐIỂM ĐÁNH GIÁ 5S NĂM 2026-2027</t>
  </si>
  <si>
    <t>Tháng kiểm tra: 04/2026</t>
  </si>
  <si>
    <t>Sakidome</t>
  </si>
  <si>
    <t>Nhân viên dể dép tại kệ kim không đúng nơi quy định</t>
  </si>
  <si>
    <t>Đóng gói KCN3</t>
  </si>
  <si>
    <t xml:space="preserve">Thùng kim để cản trở khu vực tủ điện, gây cản trở nếu có sự cố xảy ra </t>
  </si>
  <si>
    <t>Khu vực bình khí nén</t>
  </si>
  <si>
    <t>Ống hút bụi, ống nhôm,… để không gọn gàng, không đúng nơi quy định</t>
  </si>
  <si>
    <t>Khu vực bồn bông Đóng gói KCN3</t>
  </si>
  <si>
    <t>Giấy ăn, rác sinh hoạt xả không đúng nơi quy định</t>
  </si>
  <si>
    <t>CĐ Dập phôi</t>
  </si>
  <si>
    <t>Xe nâng phôi để chắn ngang bình PCCC</t>
  </si>
  <si>
    <t>Khu vực tại tu máy</t>
  </si>
  <si>
    <t>Nước uống để trên khu vực ổ điện, tủ điện</t>
  </si>
  <si>
    <t>Máy rửa Torikuro</t>
  </si>
  <si>
    <t>Giẻ lau, thùng dầu cần bố trí ra bên ngoài để dễ lấy và thuận tiện làm viêc</t>
  </si>
  <si>
    <t>Bareru</t>
  </si>
  <si>
    <t>Cần sắp xếp lại vật tư trong tủ công cụ gọn gàng</t>
  </si>
  <si>
    <t>CĐ Shisen</t>
  </si>
  <si>
    <t>Khu vực tập kết rác đã được bố trí sạch đẹp, cần hiển thị thêm tên rác thải trên nắp thùng chứa</t>
  </si>
  <si>
    <t>Mekki</t>
  </si>
  <si>
    <t>Thẻ Lot để không đúng quy định</t>
  </si>
  <si>
    <t>CĐ Shinsen</t>
  </si>
  <si>
    <t>Phôi, kim rơi vãi trên máy nhiều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</si>
</sst>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0"/>
      <color rgb="FFC00000"/>
      <name val="Times New Roman"/>
      <family val="1"/>
    </font>
    <font>
      <b/>
      <sz val="11"/>
      <color rgb="FF0000FF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44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19" fillId="0" borderId="10" xfId="0" applyFont="1" applyFill="1" applyBorder="1" applyProtection="1"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14" fontId="4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0" applyNumberFormat="1" applyFont="1" applyFill="1" applyBorder="1" applyAlignment="1" applyProtection="1">
      <alignment horizontal="center"/>
      <protection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21" fillId="0" borderId="31" xfId="0" applyFont="1" applyFill="1" applyBorder="1" applyAlignment="1" applyProtection="1">
      <alignment horizontal="center" vertical="center" wrapText="1"/>
      <protection locked="0" hidden="1"/>
    </xf>
    <xf numFmtId="0" fontId="45" fillId="27" borderId="23" xfId="0" applyFont="1" applyFill="1" applyBorder="1" applyAlignment="1" applyProtection="1">
      <alignment horizontal="center" vertical="center"/>
      <protection locked="0" hidden="1"/>
    </xf>
    <xf numFmtId="0" fontId="45" fillId="27" borderId="23" xfId="0" applyFont="1" applyFill="1" applyBorder="1" applyAlignment="1" applyProtection="1">
      <alignment vertical="center" wrapText="1"/>
      <protection locked="0" hidden="1"/>
    </xf>
    <xf numFmtId="14" fontId="26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43" fillId="0" borderId="0" xfId="0" applyFont="1" applyAlignment="1" applyProtection="1">
      <protection locked="0" hidden="1"/>
    </xf>
    <xf numFmtId="0" fontId="42" fillId="27" borderId="10" xfId="0" applyFont="1" applyFill="1" applyBorder="1" applyAlignment="1" applyProtection="1">
      <alignment vertical="center"/>
      <protection locked="0" hidden="1"/>
    </xf>
    <xf numFmtId="0" fontId="42" fillId="0" borderId="10" xfId="0" applyFont="1" applyFill="1" applyBorder="1" applyAlignment="1" applyProtection="1">
      <alignment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7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1984"/>
        <c:axId val="1326674496"/>
      </c:barChart>
      <c:catAx>
        <c:axId val="13266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1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79456"/>
        <c:axId val="1328180000"/>
      </c:barChart>
      <c:catAx>
        <c:axId val="13281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18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79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80544"/>
        <c:axId val="1328181632"/>
      </c:barChart>
      <c:catAx>
        <c:axId val="132818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1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163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054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83808"/>
        <c:axId val="1328184352"/>
      </c:barChart>
      <c:catAx>
        <c:axId val="132818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43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435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380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90880"/>
        <c:axId val="1328188160"/>
      </c:barChart>
      <c:catAx>
        <c:axId val="132819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81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816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9088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85440"/>
        <c:axId val="1328185984"/>
      </c:barChart>
      <c:catAx>
        <c:axId val="132818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5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1859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54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1776"/>
        <c:axId val="1328573408"/>
      </c:barChart>
      <c:catAx>
        <c:axId val="132857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3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73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1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2320"/>
        <c:axId val="1328577216"/>
      </c:barChart>
      <c:catAx>
        <c:axId val="132857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7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7721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2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66880"/>
        <c:axId val="1328567424"/>
      </c:barChart>
      <c:catAx>
        <c:axId val="132856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74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6742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688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2864"/>
        <c:axId val="132857068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567968"/>
        <c:axId val="1328571232"/>
      </c:lineChart>
      <c:catAx>
        <c:axId val="132857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0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857068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8572864"/>
        <c:crosses val="autoZero"/>
        <c:crossBetween val="between"/>
      </c:valAx>
      <c:catAx>
        <c:axId val="132856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328571232"/>
        <c:crosses val="autoZero"/>
        <c:auto val="0"/>
        <c:lblAlgn val="ctr"/>
        <c:lblOffset val="100"/>
        <c:noMultiLvlLbl val="0"/>
      </c:catAx>
      <c:valAx>
        <c:axId val="132857123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28567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5584"/>
        <c:axId val="1328569056"/>
      </c:barChart>
      <c:catAx>
        <c:axId val="1328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5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5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97</c:v>
                </c:pt>
                <c:pt idx="1">
                  <c:v>99</c:v>
                </c:pt>
                <c:pt idx="2">
                  <c:v>100</c:v>
                </c:pt>
                <c:pt idx="3">
                  <c:v>98</c:v>
                </c:pt>
                <c:pt idx="4">
                  <c:v>97</c:v>
                </c:pt>
                <c:pt idx="5">
                  <c:v>99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72320"/>
        <c:axId val="132667286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673952"/>
        <c:axId val="1326673408"/>
      </c:lineChart>
      <c:catAx>
        <c:axId val="132667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286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2320"/>
        <c:crosses val="autoZero"/>
        <c:crossBetween val="between"/>
      </c:valAx>
      <c:catAx>
        <c:axId val="1326673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26673408"/>
        <c:crosses val="autoZero"/>
        <c:auto val="0"/>
        <c:lblAlgn val="ctr"/>
        <c:lblOffset val="100"/>
        <c:noMultiLvlLbl val="0"/>
      </c:catAx>
      <c:valAx>
        <c:axId val="13266734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26673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78304"/>
        <c:axId val="1328576672"/>
      </c:barChart>
      <c:catAx>
        <c:axId val="132857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5766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78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63616"/>
        <c:axId val="1328564160"/>
      </c:barChart>
      <c:catAx>
        <c:axId val="1328563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5641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563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873664"/>
        <c:axId val="1329875296"/>
      </c:barChart>
      <c:catAx>
        <c:axId val="132987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7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87529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73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866592"/>
        <c:axId val="1329866048"/>
      </c:barChart>
      <c:catAx>
        <c:axId val="132986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6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86604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86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76128"/>
        <c:axId val="1326670688"/>
      </c:barChart>
      <c:catAx>
        <c:axId val="132667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06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6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2528"/>
        <c:axId val="1326666336"/>
      </c:barChart>
      <c:catAx>
        <c:axId val="1326662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6633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2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5792"/>
        <c:axId val="1326676672"/>
      </c:barChart>
      <c:catAx>
        <c:axId val="132666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7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766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4160"/>
        <c:axId val="1326664704"/>
      </c:barChart>
      <c:catAx>
        <c:axId val="13266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6470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4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667968"/>
        <c:axId val="1326669056"/>
      </c:barChart>
      <c:catAx>
        <c:axId val="132666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66690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6667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77280"/>
        <c:axId val="1328189248"/>
      </c:barChart>
      <c:catAx>
        <c:axId val="132817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8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18924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77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91968"/>
        <c:axId val="1328178368"/>
      </c:barChart>
      <c:catAx>
        <c:axId val="132819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817836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191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57150</xdr:rowOff>
    </xdr:from>
    <xdr:to>
      <xdr:col>4</xdr:col>
      <xdr:colOff>2447925</xdr:colOff>
      <xdr:row>14</xdr:row>
      <xdr:rowOff>1857374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33935F-C48D-184C-7126-BA0A2088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38650"/>
          <a:ext cx="2409825" cy="1800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14</xdr:row>
      <xdr:rowOff>38100</xdr:rowOff>
    </xdr:from>
    <xdr:to>
      <xdr:col>5</xdr:col>
      <xdr:colOff>2333624</xdr:colOff>
      <xdr:row>14</xdr:row>
      <xdr:rowOff>1876424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6B315-F704-A635-5030-5CC85903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2825" y="4419600"/>
          <a:ext cx="2028824" cy="1838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14</xdr:row>
      <xdr:rowOff>66675</xdr:rowOff>
    </xdr:from>
    <xdr:to>
      <xdr:col>4</xdr:col>
      <xdr:colOff>2466975</xdr:colOff>
      <xdr:row>14</xdr:row>
      <xdr:rowOff>1876425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13D0999-E50D-A7EA-06F2-FF30ABF67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448175"/>
          <a:ext cx="240982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14</xdr:row>
      <xdr:rowOff>28575</xdr:rowOff>
    </xdr:from>
    <xdr:to>
      <xdr:col>6</xdr:col>
      <xdr:colOff>0</xdr:colOff>
      <xdr:row>14</xdr:row>
      <xdr:rowOff>1885950</xdr:rowOff>
    </xdr:to>
    <xdr:pic>
      <xdr:nvPicPr>
        <xdr:cNvPr id="2" name="Picture 1" descr="gen-h-dt.jpg">
          <a:extLst>
            <a:ext uri="{FF2B5EF4-FFF2-40B4-BE49-F238E27FC236}">
              <a16:creationId xmlns:a16="http://schemas.microsoft.com/office/drawing/2014/main" id="{243A0F71-F9BF-49C1-920A-A542FC321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7083" r="-694"/>
        <a:stretch>
          <a:fillRect/>
        </a:stretch>
      </xdr:blipFill>
      <xdr:spPr>
        <a:xfrm>
          <a:off x="7086600" y="4410075"/>
          <a:ext cx="2486025" cy="18573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44450</xdr:colOff>
      <xdr:row>14</xdr:row>
      <xdr:rowOff>28608</xdr:rowOff>
    </xdr:from>
    <xdr:ext cx="2413000" cy="1844642"/>
    <xdr:pic>
      <xdr:nvPicPr>
        <xdr:cNvPr id="7" name="Picture 6">
          <a:extLst>
            <a:ext uri="{FF2B5EF4-FFF2-40B4-BE49-F238E27FC236}">
              <a16:creationId xmlns:a16="http://schemas.microsoft.com/office/drawing/2014/main" id="{C2FF50BC-BE2F-415E-A636-5D239DBC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7875" y="4410108"/>
          <a:ext cx="2413000" cy="1844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184270</xdr:colOff>
      <xdr:row>16</xdr:row>
      <xdr:rowOff>57150</xdr:rowOff>
    </xdr:from>
    <xdr:to>
      <xdr:col>4</xdr:col>
      <xdr:colOff>2324100</xdr:colOff>
      <xdr:row>16</xdr:row>
      <xdr:rowOff>1873250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24709C-C486-7BA2-5F3D-82D361DC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7695" y="6334125"/>
          <a:ext cx="213983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15</xdr:row>
      <xdr:rowOff>25400</xdr:rowOff>
    </xdr:from>
    <xdr:to>
      <xdr:col>4</xdr:col>
      <xdr:colOff>2466975</xdr:colOff>
      <xdr:row>15</xdr:row>
      <xdr:rowOff>1866900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8CD0D4-23D8-4FFC-A3BF-5A4B97BA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6302375"/>
          <a:ext cx="2438400" cy="184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14</xdr:row>
      <xdr:rowOff>47625</xdr:rowOff>
    </xdr:from>
    <xdr:to>
      <xdr:col>5</xdr:col>
      <xdr:colOff>2267342</xdr:colOff>
      <xdr:row>14</xdr:row>
      <xdr:rowOff>1825626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6C9DFC-B9D1-4A72-B10A-22110A4D7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68" b="11207"/>
        <a:stretch/>
      </xdr:blipFill>
      <xdr:spPr>
        <a:xfrm>
          <a:off x="7239000" y="4429125"/>
          <a:ext cx="2086367" cy="1778001"/>
        </a:xfrm>
        <a:prstGeom prst="rect">
          <a:avLst/>
        </a:prstGeom>
      </xdr:spPr>
    </xdr:pic>
    <xdr:clientData/>
  </xdr:twoCellAnchor>
  <xdr:twoCellAnchor editAs="oneCell">
    <xdr:from>
      <xdr:col>5</xdr:col>
      <xdr:colOff>705440</xdr:colOff>
      <xdr:row>16</xdr:row>
      <xdr:rowOff>42210</xdr:rowOff>
    </xdr:from>
    <xdr:to>
      <xdr:col>5</xdr:col>
      <xdr:colOff>1871943</xdr:colOff>
      <xdr:row>16</xdr:row>
      <xdr:rowOff>1867212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CE063C-2BAC-480E-884E-DC53788B5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05" b="22673"/>
        <a:stretch/>
      </xdr:blipFill>
      <xdr:spPr>
        <a:xfrm>
          <a:off x="7763465" y="8214660"/>
          <a:ext cx="1166503" cy="1825002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15</xdr:row>
      <xdr:rowOff>28575</xdr:rowOff>
    </xdr:from>
    <xdr:to>
      <xdr:col>5</xdr:col>
      <xdr:colOff>2215515</xdr:colOff>
      <xdr:row>15</xdr:row>
      <xdr:rowOff>1864995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3BAA2B-F137-43C8-849F-14AFE4C80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05550"/>
          <a:ext cx="1882140" cy="1836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76199</xdr:rowOff>
    </xdr:from>
    <xdr:to>
      <xdr:col>4</xdr:col>
      <xdr:colOff>2466975</xdr:colOff>
      <xdr:row>14</xdr:row>
      <xdr:rowOff>1857374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9782BE-8167-B05B-7053-92AD87A9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57699"/>
          <a:ext cx="2419350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14</xdr:row>
      <xdr:rowOff>85725</xdr:rowOff>
    </xdr:from>
    <xdr:to>
      <xdr:col>5</xdr:col>
      <xdr:colOff>2457148</xdr:colOff>
      <xdr:row>14</xdr:row>
      <xdr:rowOff>1885725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611F2E-36A2-649E-C7A0-CA75C65C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4467225"/>
          <a:ext cx="2419048" cy="18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28805</xdr:rowOff>
    </xdr:from>
    <xdr:to>
      <xdr:col>4</xdr:col>
      <xdr:colOff>1314450</xdr:colOff>
      <xdr:row>14</xdr:row>
      <xdr:rowOff>1438275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658934-E296-72A3-E11A-EC845E4B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410305"/>
          <a:ext cx="1266825" cy="1409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1171575</xdr:colOff>
      <xdr:row>14</xdr:row>
      <xdr:rowOff>418043</xdr:rowOff>
    </xdr:from>
    <xdr:to>
      <xdr:col>4</xdr:col>
      <xdr:colOff>2466974</xdr:colOff>
      <xdr:row>14</xdr:row>
      <xdr:rowOff>1857375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4EB3EE-D30C-BBAC-036B-BDAA1C6C3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799543"/>
          <a:ext cx="1295399" cy="1439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16</xdr:row>
      <xdr:rowOff>67774</xdr:rowOff>
    </xdr:from>
    <xdr:to>
      <xdr:col>4</xdr:col>
      <xdr:colOff>2457450</xdr:colOff>
      <xdr:row>16</xdr:row>
      <xdr:rowOff>1866899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525F8B9-51EF-8C66-54FB-7D89473D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620974"/>
          <a:ext cx="2419350" cy="179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36282</xdr:colOff>
      <xdr:row>14</xdr:row>
      <xdr:rowOff>67235</xdr:rowOff>
    </xdr:from>
    <xdr:to>
      <xdr:col>5</xdr:col>
      <xdr:colOff>1078098</xdr:colOff>
      <xdr:row>14</xdr:row>
      <xdr:rowOff>1898448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82A45-B896-4EEF-94D7-4C7DAE79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4782" y="4459941"/>
          <a:ext cx="1041816" cy="1831213"/>
        </a:xfrm>
        <a:prstGeom prst="rect">
          <a:avLst/>
        </a:prstGeom>
      </xdr:spPr>
    </xdr:pic>
    <xdr:clientData/>
  </xdr:twoCellAnchor>
  <xdr:twoCellAnchor editAs="oneCell">
    <xdr:from>
      <xdr:col>5</xdr:col>
      <xdr:colOff>1176619</xdr:colOff>
      <xdr:row>14</xdr:row>
      <xdr:rowOff>67236</xdr:rowOff>
    </xdr:from>
    <xdr:to>
      <xdr:col>5</xdr:col>
      <xdr:colOff>2497323</xdr:colOff>
      <xdr:row>14</xdr:row>
      <xdr:rowOff>1889687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CEDFE4-391B-42D2-9181-87299E7A8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25119" y="4459942"/>
          <a:ext cx="1320704" cy="1822451"/>
        </a:xfrm>
        <a:prstGeom prst="rect">
          <a:avLst/>
        </a:prstGeom>
      </xdr:spPr>
    </xdr:pic>
    <xdr:clientData/>
  </xdr:twoCellAnchor>
  <xdr:twoCellAnchor editAs="oneCell">
    <xdr:from>
      <xdr:col>4</xdr:col>
      <xdr:colOff>2508714</xdr:colOff>
      <xdr:row>16</xdr:row>
      <xdr:rowOff>51364</xdr:rowOff>
    </xdr:from>
    <xdr:to>
      <xdr:col>5</xdr:col>
      <xdr:colOff>2494147</xdr:colOff>
      <xdr:row>16</xdr:row>
      <xdr:rowOff>1869052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670F50-8B94-468E-9ABE-FE437085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47096" y="6618011"/>
          <a:ext cx="2495551" cy="18176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95249</xdr:colOff>
      <xdr:row>12</xdr:row>
      <xdr:rowOff>64887</xdr:rowOff>
    </xdr:from>
    <xdr:to>
      <xdr:col>5</xdr:col>
      <xdr:colOff>3174</xdr:colOff>
      <xdr:row>12</xdr:row>
      <xdr:rowOff>1847850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46E0F3-0337-EF22-0D7A-6723C2700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4" y="2217537"/>
          <a:ext cx="2486025" cy="178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14</xdr:row>
      <xdr:rowOff>66675</xdr:rowOff>
    </xdr:from>
    <xdr:to>
      <xdr:col>4</xdr:col>
      <xdr:colOff>2257425</xdr:colOff>
      <xdr:row>14</xdr:row>
      <xdr:rowOff>1819275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03FE97-EDD6-03C9-06C4-95AF0496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448175"/>
          <a:ext cx="200025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16</xdr:row>
      <xdr:rowOff>28575</xdr:rowOff>
    </xdr:from>
    <xdr:to>
      <xdr:col>4</xdr:col>
      <xdr:colOff>2511425</xdr:colOff>
      <xdr:row>16</xdr:row>
      <xdr:rowOff>1876425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DEAA70-BE04-4D6D-932D-839F9B54D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8401050"/>
          <a:ext cx="2568575" cy="184785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16</xdr:row>
      <xdr:rowOff>57150</xdr:rowOff>
    </xdr:from>
    <xdr:to>
      <xdr:col>5</xdr:col>
      <xdr:colOff>2390480</xdr:colOff>
      <xdr:row>16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3827D-67A4-D794-E0AB-60CE56DA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6600" y="8486775"/>
          <a:ext cx="2361905" cy="17621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14</xdr:row>
      <xdr:rowOff>38100</xdr:rowOff>
    </xdr:from>
    <xdr:to>
      <xdr:col>5</xdr:col>
      <xdr:colOff>2085762</xdr:colOff>
      <xdr:row>14</xdr:row>
      <xdr:rowOff>1809529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935C17-5E5F-E680-CCB3-CA1B4B5E1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39025" y="6324600"/>
          <a:ext cx="1704762" cy="1771429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12</xdr:row>
      <xdr:rowOff>38100</xdr:rowOff>
    </xdr:from>
    <xdr:to>
      <xdr:col>5</xdr:col>
      <xdr:colOff>2419062</xdr:colOff>
      <xdr:row>12</xdr:row>
      <xdr:rowOff>1800225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E1CEFB-9380-C603-BD4F-A4BBF4FD9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72325" y="2247900"/>
          <a:ext cx="2304762" cy="176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A15" sqref="A15:S15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1" t="s">
        <v>0</v>
      </c>
      <c r="B1" s="201"/>
      <c r="C1" s="201"/>
      <c r="D1" s="201"/>
      <c r="E1" s="201"/>
      <c r="F1" s="201"/>
      <c r="G1" s="201"/>
      <c r="H1" s="4"/>
      <c r="N1" s="4"/>
      <c r="O1" s="4" t="s">
        <v>75</v>
      </c>
      <c r="P1" s="4"/>
      <c r="Q1" s="4"/>
      <c r="R1" s="4"/>
      <c r="S1" s="4"/>
      <c r="T1" s="4"/>
      <c r="U1" s="4"/>
    </row>
    <row r="2" spans="1:21" s="1" customFormat="1" ht="15">
      <c r="A2" s="201" t="s">
        <v>1</v>
      </c>
      <c r="B2" s="201"/>
      <c r="C2" s="201"/>
      <c r="D2" s="201"/>
      <c r="E2" s="201"/>
      <c r="F2" s="201"/>
      <c r="G2" s="201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0" t="s">
        <v>76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3" t="s">
        <v>14</v>
      </c>
      <c r="B6" s="205" t="s">
        <v>16</v>
      </c>
      <c r="C6" s="207" t="s">
        <v>69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  <c r="R6" s="210" t="s">
        <v>68</v>
      </c>
      <c r="S6" s="213" t="s">
        <v>17</v>
      </c>
    </row>
    <row r="7" spans="1:21" s="7" customFormat="1" ht="21" customHeight="1">
      <c r="A7" s="203"/>
      <c r="B7" s="206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1"/>
      <c r="S7" s="214"/>
    </row>
    <row r="8" spans="1:21" s="7" customFormat="1" ht="14.45" customHeight="1">
      <c r="A8" s="203"/>
      <c r="B8" s="124" t="s">
        <v>18</v>
      </c>
      <c r="C8" s="125">
        <v>97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>
        <f>MAX(C8:N8)</f>
        <v>97</v>
      </c>
      <c r="P8" s="125">
        <f>MIN(C8:N8)</f>
        <v>97</v>
      </c>
      <c r="Q8" s="125">
        <f>AVERAGE(C8:N8)</f>
        <v>97</v>
      </c>
      <c r="R8" s="41">
        <v>100</v>
      </c>
      <c r="S8" s="126">
        <f>RANK(Q8,$Q$8:$Q$14,0)</f>
        <v>6</v>
      </c>
    </row>
    <row r="9" spans="1:21" s="7" customFormat="1">
      <c r="A9" s="203"/>
      <c r="B9" s="127" t="s">
        <v>19</v>
      </c>
      <c r="C9" s="34">
        <v>99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>
        <f t="shared" ref="O9:O14" si="0">MAX(C9:N9)</f>
        <v>99</v>
      </c>
      <c r="P9" s="34">
        <f t="shared" ref="P9:P14" si="1">MIN(C9:N9)</f>
        <v>99</v>
      </c>
      <c r="Q9" s="34">
        <f t="shared" ref="Q9:Q14" si="2">AVERAGE(C9:N9)</f>
        <v>99</v>
      </c>
      <c r="R9" s="43">
        <v>100</v>
      </c>
      <c r="S9" s="128">
        <f t="shared" ref="S9:S14" si="3">RANK(Q9,$Q$8:$Q$14,0)</f>
        <v>2</v>
      </c>
    </row>
    <row r="10" spans="1:21" s="7" customFormat="1">
      <c r="A10" s="203"/>
      <c r="B10" s="127" t="s">
        <v>20</v>
      </c>
      <c r="C10" s="34">
        <v>100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100</v>
      </c>
      <c r="Q10" s="34">
        <f t="shared" si="2"/>
        <v>100</v>
      </c>
      <c r="R10" s="43">
        <v>100</v>
      </c>
      <c r="S10" s="128">
        <f t="shared" si="3"/>
        <v>1</v>
      </c>
    </row>
    <row r="11" spans="1:21" s="7" customFormat="1">
      <c r="A11" s="203"/>
      <c r="B11" s="127" t="s">
        <v>21</v>
      </c>
      <c r="C11" s="34">
        <v>98</v>
      </c>
      <c r="D11" s="34"/>
      <c r="E11" s="34"/>
      <c r="F11" s="34"/>
      <c r="G11" s="184"/>
      <c r="H11" s="34"/>
      <c r="I11" s="34"/>
      <c r="J11" s="34"/>
      <c r="K11" s="34"/>
      <c r="L11" s="34"/>
      <c r="M11" s="34"/>
      <c r="N11" s="34"/>
      <c r="O11" s="34">
        <f t="shared" si="0"/>
        <v>98</v>
      </c>
      <c r="P11" s="34">
        <f t="shared" si="1"/>
        <v>98</v>
      </c>
      <c r="Q11" s="34">
        <f t="shared" si="2"/>
        <v>98</v>
      </c>
      <c r="R11" s="43">
        <v>100</v>
      </c>
      <c r="S11" s="128">
        <f t="shared" si="3"/>
        <v>5</v>
      </c>
    </row>
    <row r="12" spans="1:21" s="7" customFormat="1">
      <c r="A12" s="203"/>
      <c r="B12" s="127" t="s">
        <v>22</v>
      </c>
      <c r="C12" s="34">
        <v>97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>
        <f t="shared" si="0"/>
        <v>97</v>
      </c>
      <c r="P12" s="34">
        <f t="shared" si="1"/>
        <v>97</v>
      </c>
      <c r="Q12" s="34">
        <f t="shared" si="2"/>
        <v>97</v>
      </c>
      <c r="R12" s="43">
        <v>100</v>
      </c>
      <c r="S12" s="128">
        <f t="shared" si="3"/>
        <v>6</v>
      </c>
    </row>
    <row r="13" spans="1:21" s="7" customFormat="1">
      <c r="A13" s="203"/>
      <c r="B13" s="129" t="s">
        <v>23</v>
      </c>
      <c r="C13" s="34">
        <v>99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>
        <f t="shared" si="0"/>
        <v>99</v>
      </c>
      <c r="P13" s="34">
        <f t="shared" si="1"/>
        <v>99</v>
      </c>
      <c r="Q13" s="34">
        <f t="shared" si="2"/>
        <v>99</v>
      </c>
      <c r="R13" s="43">
        <v>100</v>
      </c>
      <c r="S13" s="128">
        <f t="shared" si="3"/>
        <v>2</v>
      </c>
    </row>
    <row r="14" spans="1:21" s="7" customFormat="1">
      <c r="A14" s="204"/>
      <c r="B14" s="130" t="s">
        <v>24</v>
      </c>
      <c r="C14" s="34">
        <v>99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>
        <f t="shared" si="0"/>
        <v>99</v>
      </c>
      <c r="P14" s="37">
        <f t="shared" si="1"/>
        <v>99</v>
      </c>
      <c r="Q14" s="37">
        <f t="shared" si="2"/>
        <v>99</v>
      </c>
      <c r="R14" s="131">
        <v>100</v>
      </c>
      <c r="S14" s="132">
        <f t="shared" si="3"/>
        <v>2</v>
      </c>
    </row>
    <row r="15" spans="1:21" s="25" customFormat="1" ht="15" customHeight="1">
      <c r="A15" s="212" t="s">
        <v>54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</row>
    <row r="16" spans="1:21" s="26" customFormat="1"/>
    <row r="37" spans="1:18" ht="18.75">
      <c r="A37" s="202" t="s">
        <v>15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9" activePane="bottomLeft" state="frozen"/>
      <selection pane="bottomLeft" activeCell="G15" sqref="G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6" t="s">
        <v>74</v>
      </c>
      <c r="G1" s="226"/>
    </row>
    <row r="2" spans="1:14">
      <c r="A2" s="51" t="s">
        <v>1</v>
      </c>
      <c r="F2" s="226" t="s">
        <v>62</v>
      </c>
      <c r="G2" s="226"/>
    </row>
    <row r="3" spans="1:14" ht="6" customHeight="1"/>
    <row r="4" spans="1:14" ht="18.75">
      <c r="C4" s="227" t="s">
        <v>52</v>
      </c>
      <c r="D4" s="227"/>
      <c r="E4" s="227"/>
      <c r="F4" s="227"/>
      <c r="G4" s="22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8" t="s">
        <v>65</v>
      </c>
      <c r="B6" s="229"/>
      <c r="C6" s="229"/>
      <c r="D6" s="229"/>
      <c r="E6" s="230"/>
      <c r="F6" s="56" t="s">
        <v>7</v>
      </c>
      <c r="G6" s="57">
        <v>100</v>
      </c>
    </row>
    <row r="7" spans="1:14" ht="15.75" customHeight="1">
      <c r="A7" s="231"/>
      <c r="B7" s="232"/>
      <c r="C7" s="232"/>
      <c r="D7" s="232"/>
      <c r="E7" s="233"/>
      <c r="F7" s="58" t="s">
        <v>8</v>
      </c>
      <c r="G7" s="115">
        <f>SUM(C11:G11)</f>
        <v>1</v>
      </c>
    </row>
    <row r="8" spans="1:14" ht="15.75" customHeight="1">
      <c r="A8" s="231"/>
      <c r="B8" s="232"/>
      <c r="C8" s="232"/>
      <c r="D8" s="232"/>
      <c r="E8" s="233"/>
      <c r="F8" s="58" t="s">
        <v>2</v>
      </c>
      <c r="G8" s="116">
        <v>1</v>
      </c>
    </row>
    <row r="9" spans="1:14" ht="15.75" customHeight="1">
      <c r="A9" s="234"/>
      <c r="B9" s="235"/>
      <c r="C9" s="235"/>
      <c r="D9" s="235"/>
      <c r="E9" s="236"/>
      <c r="F9" s="59" t="s">
        <v>9</v>
      </c>
      <c r="G9" s="60">
        <f>G6-G7</f>
        <v>99</v>
      </c>
    </row>
    <row r="10" spans="1:14" s="64" customFormat="1" ht="15.75" customHeight="1">
      <c r="A10" s="240" t="s">
        <v>32</v>
      </c>
      <c r="B10" s="24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0"/>
      <c r="B11" s="240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55" t="s">
        <v>43</v>
      </c>
      <c r="B13" s="172"/>
      <c r="C13" s="173"/>
      <c r="D13" s="165"/>
      <c r="E13" s="69" t="s">
        <v>60</v>
      </c>
      <c r="F13" s="69"/>
      <c r="G13" s="185"/>
      <c r="H13" s="163"/>
      <c r="I13" s="67"/>
      <c r="J13" s="67"/>
      <c r="K13" s="67"/>
      <c r="L13" s="67"/>
      <c r="M13" s="67"/>
      <c r="N13" s="67"/>
    </row>
    <row r="14" spans="1:14" s="79" customFormat="1" ht="21" customHeight="1">
      <c r="A14" s="237" t="s">
        <v>33</v>
      </c>
      <c r="B14" s="238"/>
      <c r="C14" s="239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95" t="s">
        <v>42</v>
      </c>
      <c r="B15" s="172">
        <v>1</v>
      </c>
      <c r="C15" s="173" t="s">
        <v>88</v>
      </c>
      <c r="D15" s="165" t="s">
        <v>89</v>
      </c>
      <c r="E15" s="69"/>
      <c r="F15" s="198"/>
      <c r="G15" s="80">
        <v>46133</v>
      </c>
      <c r="H15" s="183">
        <v>46142</v>
      </c>
    </row>
    <row r="16" spans="1:14" s="79" customFormat="1" ht="21" customHeight="1">
      <c r="A16" s="237" t="s">
        <v>37</v>
      </c>
      <c r="B16" s="238"/>
      <c r="C16" s="239"/>
      <c r="D16" s="61">
        <f>COUNTA(D15:D15)</f>
        <v>1</v>
      </c>
      <c r="E16" s="75"/>
      <c r="F16" s="81"/>
      <c r="G16" s="99"/>
      <c r="H16" s="134"/>
    </row>
    <row r="17" spans="1:8" s="79" customFormat="1" ht="150" customHeight="1">
      <c r="A17" s="123" t="s">
        <v>39</v>
      </c>
      <c r="B17" s="72"/>
      <c r="C17" s="151"/>
      <c r="D17" s="151"/>
      <c r="E17" s="69" t="s">
        <v>60</v>
      </c>
      <c r="F17" s="86"/>
      <c r="G17" s="185"/>
      <c r="H17" s="71"/>
    </row>
    <row r="18" spans="1:8" s="79" customFormat="1" ht="21" customHeight="1">
      <c r="A18" s="237" t="s">
        <v>36</v>
      </c>
      <c r="B18" s="238"/>
      <c r="C18" s="239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0"/>
      <c r="C19" s="151"/>
      <c r="D19" s="151"/>
      <c r="E19" s="69" t="s">
        <v>60</v>
      </c>
      <c r="F19" s="86"/>
      <c r="G19" s="193"/>
      <c r="H19" s="71"/>
    </row>
    <row r="20" spans="1:8" s="79" customFormat="1" ht="21" customHeight="1">
      <c r="A20" s="237" t="s">
        <v>35</v>
      </c>
      <c r="B20" s="238"/>
      <c r="C20" s="239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37" t="s">
        <v>34</v>
      </c>
      <c r="B22" s="238"/>
      <c r="C22" s="239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X12" sqref="X12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1" t="s">
        <v>0</v>
      </c>
      <c r="B1" s="201"/>
      <c r="C1" s="201"/>
      <c r="D1" s="201"/>
      <c r="E1" s="201"/>
      <c r="F1" s="201"/>
      <c r="G1" s="201"/>
      <c r="H1" s="4"/>
      <c r="N1" s="4"/>
      <c r="P1" s="4" t="s">
        <v>77</v>
      </c>
      <c r="Q1" s="4"/>
      <c r="R1" s="4"/>
      <c r="S1" s="4"/>
    </row>
    <row r="2" spans="1:19" s="1" customFormat="1" ht="15">
      <c r="A2" s="201" t="s">
        <v>1</v>
      </c>
      <c r="B2" s="201"/>
      <c r="C2" s="201"/>
      <c r="D2" s="201"/>
      <c r="E2" s="201"/>
      <c r="F2" s="201"/>
      <c r="G2" s="201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0" t="s">
        <v>56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3" t="s">
        <v>55</v>
      </c>
      <c r="B9" s="205" t="s">
        <v>16</v>
      </c>
      <c r="C9" s="207" t="s">
        <v>63</v>
      </c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9"/>
      <c r="R9" s="210" t="s">
        <v>68</v>
      </c>
      <c r="S9" s="27"/>
    </row>
    <row r="10" spans="1:19" s="7" customFormat="1" ht="21" customHeight="1">
      <c r="A10" s="203"/>
      <c r="B10" s="206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1"/>
      <c r="S10" s="27"/>
    </row>
    <row r="11" spans="1:19" s="7" customFormat="1" ht="14.45" customHeight="1">
      <c r="A11" s="203"/>
      <c r="B11" s="9" t="s">
        <v>18</v>
      </c>
      <c r="C11" s="40">
        <v>3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3</v>
      </c>
      <c r="R11" s="44">
        <v>0</v>
      </c>
      <c r="S11" s="24"/>
    </row>
    <row r="12" spans="1:19" s="7" customFormat="1">
      <c r="A12" s="203"/>
      <c r="B12" s="10" t="s">
        <v>19</v>
      </c>
      <c r="C12" s="42">
        <v>1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1</v>
      </c>
      <c r="R12" s="45">
        <v>0</v>
      </c>
      <c r="S12" s="24"/>
    </row>
    <row r="13" spans="1:19" s="7" customFormat="1">
      <c r="A13" s="203"/>
      <c r="B13" s="10" t="s">
        <v>20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0</v>
      </c>
      <c r="R13" s="45">
        <v>0</v>
      </c>
      <c r="S13" s="24"/>
    </row>
    <row r="14" spans="1:19" s="7" customFormat="1">
      <c r="A14" s="203"/>
      <c r="B14" s="10" t="s">
        <v>21</v>
      </c>
      <c r="C14" s="42">
        <v>2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2</v>
      </c>
      <c r="R14" s="45">
        <v>0</v>
      </c>
      <c r="S14" s="24"/>
    </row>
    <row r="15" spans="1:19" s="7" customFormat="1">
      <c r="A15" s="203"/>
      <c r="B15" s="10" t="s">
        <v>22</v>
      </c>
      <c r="C15" s="42">
        <v>3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3</v>
      </c>
      <c r="R15" s="45">
        <v>0</v>
      </c>
      <c r="S15" s="24"/>
    </row>
    <row r="16" spans="1:19" s="7" customFormat="1">
      <c r="A16" s="203"/>
      <c r="B16" s="10" t="s">
        <v>23</v>
      </c>
      <c r="C16" s="42">
        <v>1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1</v>
      </c>
      <c r="R16" s="45">
        <v>0</v>
      </c>
      <c r="S16" s="24"/>
    </row>
    <row r="17" spans="1:19" s="7" customFormat="1">
      <c r="A17" s="203"/>
      <c r="B17" s="21" t="s">
        <v>24</v>
      </c>
      <c r="C17" s="135">
        <v>1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1</v>
      </c>
      <c r="R17" s="136">
        <v>0</v>
      </c>
      <c r="S17" s="24"/>
    </row>
    <row r="18" spans="1:19" s="26" customFormat="1"/>
    <row r="39" spans="1:18" ht="18.75">
      <c r="A39" s="202" t="s">
        <v>15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R28" sqref="R28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15" t="s">
        <v>67</v>
      </c>
      <c r="BJ1" s="215"/>
      <c r="BK1" s="215"/>
      <c r="BL1" s="215"/>
      <c r="BM1" s="215"/>
      <c r="BN1" s="215"/>
      <c r="BO1" s="215"/>
    </row>
    <row r="2" spans="1:67" s="1" customFormat="1" ht="1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15" t="s">
        <v>62</v>
      </c>
      <c r="BJ2" s="215"/>
      <c r="BK2" s="215"/>
      <c r="BL2" s="215"/>
      <c r="BM2" s="215"/>
      <c r="BN2" s="215"/>
      <c r="BO2" s="215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0" t="s">
        <v>66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3" t="s">
        <v>14</v>
      </c>
      <c r="B6" s="224" t="s">
        <v>16</v>
      </c>
      <c r="C6" s="218" t="s">
        <v>61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20"/>
    </row>
    <row r="7" spans="1:67" s="12" customFormat="1" ht="14.45" customHeight="1">
      <c r="A7" s="203"/>
      <c r="B7" s="224"/>
      <c r="C7" s="216">
        <v>4</v>
      </c>
      <c r="D7" s="217"/>
      <c r="E7" s="217"/>
      <c r="F7" s="217"/>
      <c r="G7" s="223"/>
      <c r="H7" s="216">
        <v>5</v>
      </c>
      <c r="I7" s="217"/>
      <c r="J7" s="217"/>
      <c r="K7" s="217"/>
      <c r="L7" s="223"/>
      <c r="M7" s="216">
        <v>6</v>
      </c>
      <c r="N7" s="217"/>
      <c r="O7" s="217"/>
      <c r="P7" s="217"/>
      <c r="Q7" s="223"/>
      <c r="R7" s="216">
        <v>7</v>
      </c>
      <c r="S7" s="217"/>
      <c r="T7" s="217"/>
      <c r="U7" s="217"/>
      <c r="V7" s="223"/>
      <c r="W7" s="216">
        <v>8</v>
      </c>
      <c r="X7" s="217"/>
      <c r="Y7" s="217"/>
      <c r="Z7" s="217"/>
      <c r="AA7" s="223"/>
      <c r="AB7" s="217">
        <v>9</v>
      </c>
      <c r="AC7" s="217"/>
      <c r="AD7" s="217"/>
      <c r="AE7" s="217"/>
      <c r="AF7" s="223"/>
      <c r="AG7" s="216">
        <v>10</v>
      </c>
      <c r="AH7" s="217"/>
      <c r="AI7" s="217"/>
      <c r="AJ7" s="217"/>
      <c r="AK7" s="223"/>
      <c r="AL7" s="216">
        <v>11</v>
      </c>
      <c r="AM7" s="217"/>
      <c r="AN7" s="217"/>
      <c r="AO7" s="217"/>
      <c r="AP7" s="223"/>
      <c r="AQ7" s="216">
        <v>12</v>
      </c>
      <c r="AR7" s="217"/>
      <c r="AS7" s="217"/>
      <c r="AT7" s="217"/>
      <c r="AU7" s="217"/>
      <c r="AV7" s="216">
        <v>1</v>
      </c>
      <c r="AW7" s="217"/>
      <c r="AX7" s="217"/>
      <c r="AY7" s="217"/>
      <c r="AZ7" s="223"/>
      <c r="BA7" s="217">
        <v>2</v>
      </c>
      <c r="BB7" s="217"/>
      <c r="BC7" s="217"/>
      <c r="BD7" s="217"/>
      <c r="BE7" s="217"/>
      <c r="BF7" s="216">
        <v>3</v>
      </c>
      <c r="BG7" s="217"/>
      <c r="BH7" s="217"/>
      <c r="BI7" s="217"/>
      <c r="BJ7" s="223"/>
      <c r="BK7" s="221" t="s">
        <v>31</v>
      </c>
      <c r="BL7" s="222"/>
      <c r="BM7" s="222"/>
      <c r="BN7" s="222"/>
      <c r="BO7" s="222"/>
    </row>
    <row r="8" spans="1:67" s="12" customFormat="1" ht="14.45" customHeight="1">
      <c r="A8" s="203"/>
      <c r="B8" s="225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3"/>
      <c r="B9" s="9" t="s">
        <v>18</v>
      </c>
      <c r="C9" s="47">
        <v>0</v>
      </c>
      <c r="D9" s="46">
        <v>3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0</v>
      </c>
      <c r="L9" s="46">
        <v>0</v>
      </c>
      <c r="M9" s="47">
        <v>0</v>
      </c>
      <c r="N9" s="46">
        <v>0</v>
      </c>
      <c r="O9" s="46">
        <v>0</v>
      </c>
      <c r="P9" s="46">
        <v>0</v>
      </c>
      <c r="Q9" s="46">
        <v>0</v>
      </c>
      <c r="R9" s="47">
        <v>0</v>
      </c>
      <c r="S9" s="46">
        <v>0</v>
      </c>
      <c r="T9" s="46">
        <v>0</v>
      </c>
      <c r="U9" s="46">
        <v>0</v>
      </c>
      <c r="V9" s="46">
        <v>0</v>
      </c>
      <c r="W9" s="47">
        <v>0</v>
      </c>
      <c r="X9" s="46">
        <v>0</v>
      </c>
      <c r="Y9" s="46">
        <v>0</v>
      </c>
      <c r="Z9" s="46">
        <v>0</v>
      </c>
      <c r="AA9" s="46">
        <v>0</v>
      </c>
      <c r="AB9" s="47">
        <v>0</v>
      </c>
      <c r="AC9" s="46">
        <v>0</v>
      </c>
      <c r="AD9" s="46">
        <v>0</v>
      </c>
      <c r="AE9" s="46">
        <v>0</v>
      </c>
      <c r="AF9" s="46">
        <v>0</v>
      </c>
      <c r="AG9" s="47">
        <v>0</v>
      </c>
      <c r="AH9" s="46">
        <v>0</v>
      </c>
      <c r="AI9" s="46">
        <v>0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0</v>
      </c>
      <c r="BL9" s="33">
        <f>D9+I9+N9+S9+X9+AC9+AH9+AM9+AR9+AW9+BB9+BG9</f>
        <v>3</v>
      </c>
      <c r="BM9" s="33">
        <f>E9+J9+O9+T9+Y9+AD9+AI9+AN9+AS9+AX9+BC9+BH9</f>
        <v>0</v>
      </c>
      <c r="BN9" s="33">
        <f>F9+K9+P9+U9+Z9+AE9+AJ9+AO9+AT9+AY9+BD9+BI9</f>
        <v>0</v>
      </c>
      <c r="BO9" s="33">
        <f>G9+L9+Q9+V9+AA9+AF9+AK9+AP9+AU9+AZ9+BE9+BJ9</f>
        <v>0</v>
      </c>
    </row>
    <row r="10" spans="1:67" s="7" customFormat="1">
      <c r="A10" s="203"/>
      <c r="B10" s="10" t="s">
        <v>19</v>
      </c>
      <c r="C10" s="47">
        <v>0</v>
      </c>
      <c r="D10" s="46">
        <v>1</v>
      </c>
      <c r="E10" s="46">
        <v>0</v>
      </c>
      <c r="F10" s="46">
        <v>0</v>
      </c>
      <c r="G10" s="46">
        <v>0</v>
      </c>
      <c r="H10" s="47">
        <v>0</v>
      </c>
      <c r="I10" s="46">
        <v>0</v>
      </c>
      <c r="J10" s="46">
        <v>0</v>
      </c>
      <c r="K10" s="46">
        <v>0</v>
      </c>
      <c r="L10" s="46">
        <v>0</v>
      </c>
      <c r="M10" s="47">
        <v>0</v>
      </c>
      <c r="N10" s="46">
        <v>0</v>
      </c>
      <c r="O10" s="46">
        <v>0</v>
      </c>
      <c r="P10" s="46">
        <v>0</v>
      </c>
      <c r="Q10" s="46">
        <v>0</v>
      </c>
      <c r="R10" s="47">
        <v>0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0</v>
      </c>
      <c r="AE10" s="46">
        <v>0</v>
      </c>
      <c r="AF10" s="46">
        <v>0</v>
      </c>
      <c r="AG10" s="47">
        <v>0</v>
      </c>
      <c r="AH10" s="46">
        <v>0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0</v>
      </c>
      <c r="BL10" s="36">
        <f t="shared" ref="BL10:BL15" si="1">D10+I10+N10+S10+X10+AC10+AH10+AM10+AR10+AW10+BB10+BG10</f>
        <v>1</v>
      </c>
      <c r="BM10" s="36">
        <f t="shared" ref="BM10:BM15" si="2">E10+J10+O10+T10+Y10+AD10+AI10+AN10+AS10+AX10+BC10+BH10</f>
        <v>0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03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6">
        <v>0</v>
      </c>
      <c r="J11" s="46">
        <v>0</v>
      </c>
      <c r="K11" s="46">
        <v>0</v>
      </c>
      <c r="L11" s="46">
        <v>0</v>
      </c>
      <c r="M11" s="47">
        <v>0</v>
      </c>
      <c r="N11" s="46">
        <v>0</v>
      </c>
      <c r="O11" s="46">
        <v>0</v>
      </c>
      <c r="P11" s="46">
        <v>0</v>
      </c>
      <c r="Q11" s="46">
        <v>0</v>
      </c>
      <c r="R11" s="47">
        <v>0</v>
      </c>
      <c r="S11" s="46">
        <v>0</v>
      </c>
      <c r="T11" s="46">
        <v>0</v>
      </c>
      <c r="U11" s="46">
        <v>0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0</v>
      </c>
      <c r="AD11" s="46">
        <v>0</v>
      </c>
      <c r="AE11" s="46">
        <v>0</v>
      </c>
      <c r="AF11" s="46">
        <v>0</v>
      </c>
      <c r="AG11" s="47">
        <v>0</v>
      </c>
      <c r="AH11" s="46">
        <v>0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0</v>
      </c>
      <c r="BL11" s="36">
        <f t="shared" si="1"/>
        <v>0</v>
      </c>
      <c r="BM11" s="36">
        <f t="shared" si="2"/>
        <v>0</v>
      </c>
      <c r="BN11" s="36">
        <f t="shared" si="3"/>
        <v>0</v>
      </c>
      <c r="BO11" s="36">
        <f t="shared" si="4"/>
        <v>0</v>
      </c>
    </row>
    <row r="12" spans="1:67" s="7" customFormat="1">
      <c r="A12" s="203"/>
      <c r="B12" s="10" t="s">
        <v>21</v>
      </c>
      <c r="C12" s="47">
        <v>0</v>
      </c>
      <c r="D12" s="46">
        <v>1</v>
      </c>
      <c r="E12" s="46">
        <v>1</v>
      </c>
      <c r="F12" s="46">
        <v>0</v>
      </c>
      <c r="G12" s="46">
        <v>0</v>
      </c>
      <c r="H12" s="47">
        <v>0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46">
        <v>0</v>
      </c>
      <c r="O12" s="46">
        <v>0</v>
      </c>
      <c r="P12" s="46">
        <v>0</v>
      </c>
      <c r="Q12" s="46">
        <v>0</v>
      </c>
      <c r="R12" s="47">
        <v>0</v>
      </c>
      <c r="S12" s="46">
        <v>0</v>
      </c>
      <c r="T12" s="46">
        <v>0</v>
      </c>
      <c r="U12" s="46">
        <v>0</v>
      </c>
      <c r="V12" s="46">
        <v>0</v>
      </c>
      <c r="W12" s="47">
        <v>0</v>
      </c>
      <c r="X12" s="46">
        <v>0</v>
      </c>
      <c r="Y12" s="46">
        <v>0</v>
      </c>
      <c r="Z12" s="46">
        <v>0</v>
      </c>
      <c r="AA12" s="46">
        <v>0</v>
      </c>
      <c r="AB12" s="47">
        <v>0</v>
      </c>
      <c r="AC12" s="46">
        <v>0</v>
      </c>
      <c r="AD12" s="46">
        <v>0</v>
      </c>
      <c r="AE12" s="46">
        <v>0</v>
      </c>
      <c r="AF12" s="46">
        <v>0</v>
      </c>
      <c r="AG12" s="47">
        <v>0</v>
      </c>
      <c r="AH12" s="46">
        <v>0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0</v>
      </c>
      <c r="BL12" s="36">
        <f t="shared" si="1"/>
        <v>1</v>
      </c>
      <c r="BM12" s="36">
        <f t="shared" si="2"/>
        <v>1</v>
      </c>
      <c r="BN12" s="36">
        <f t="shared" si="3"/>
        <v>0</v>
      </c>
      <c r="BO12" s="36">
        <f t="shared" si="4"/>
        <v>0</v>
      </c>
    </row>
    <row r="13" spans="1:67" s="7" customFormat="1">
      <c r="A13" s="203"/>
      <c r="B13" s="10" t="s">
        <v>22</v>
      </c>
      <c r="C13" s="47">
        <v>1</v>
      </c>
      <c r="D13" s="46">
        <v>1</v>
      </c>
      <c r="E13" s="46">
        <v>1</v>
      </c>
      <c r="F13" s="46">
        <v>0</v>
      </c>
      <c r="G13" s="46">
        <v>0</v>
      </c>
      <c r="H13" s="47">
        <v>0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46">
        <v>0</v>
      </c>
      <c r="O13" s="46">
        <v>0</v>
      </c>
      <c r="P13" s="46">
        <v>0</v>
      </c>
      <c r="Q13" s="46">
        <v>0</v>
      </c>
      <c r="R13" s="47">
        <v>0</v>
      </c>
      <c r="S13" s="46">
        <v>0</v>
      </c>
      <c r="T13" s="46">
        <v>0</v>
      </c>
      <c r="U13" s="46">
        <v>0</v>
      </c>
      <c r="V13" s="46">
        <v>0</v>
      </c>
      <c r="W13" s="47">
        <v>0</v>
      </c>
      <c r="X13" s="46">
        <v>0</v>
      </c>
      <c r="Y13" s="46">
        <v>0</v>
      </c>
      <c r="Z13" s="46">
        <v>0</v>
      </c>
      <c r="AA13" s="46">
        <v>0</v>
      </c>
      <c r="AB13" s="47">
        <v>0</v>
      </c>
      <c r="AC13" s="46">
        <v>0</v>
      </c>
      <c r="AD13" s="46">
        <v>0</v>
      </c>
      <c r="AE13" s="46">
        <v>0</v>
      </c>
      <c r="AF13" s="46">
        <v>0</v>
      </c>
      <c r="AG13" s="47">
        <v>0</v>
      </c>
      <c r="AH13" s="46">
        <v>0</v>
      </c>
      <c r="AI13" s="46">
        <v>0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1</v>
      </c>
      <c r="BL13" s="36">
        <f t="shared" si="1"/>
        <v>1</v>
      </c>
      <c r="BM13" s="36">
        <f t="shared" si="2"/>
        <v>1</v>
      </c>
      <c r="BN13" s="36">
        <f t="shared" si="3"/>
        <v>0</v>
      </c>
      <c r="BO13" s="36">
        <f t="shared" si="4"/>
        <v>0</v>
      </c>
    </row>
    <row r="14" spans="1:67" s="7" customFormat="1">
      <c r="A14" s="203"/>
      <c r="B14" s="10" t="s">
        <v>23</v>
      </c>
      <c r="C14" s="47">
        <v>0</v>
      </c>
      <c r="D14" s="46">
        <v>1</v>
      </c>
      <c r="E14" s="46">
        <v>0</v>
      </c>
      <c r="F14" s="46">
        <v>0</v>
      </c>
      <c r="G14" s="46">
        <v>0</v>
      </c>
      <c r="H14" s="47">
        <v>0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46">
        <v>0</v>
      </c>
      <c r="O14" s="46">
        <v>0</v>
      </c>
      <c r="P14" s="46">
        <v>0</v>
      </c>
      <c r="Q14" s="46">
        <v>0</v>
      </c>
      <c r="R14" s="47">
        <v>0</v>
      </c>
      <c r="S14" s="46">
        <v>0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0</v>
      </c>
      <c r="AC14" s="46">
        <v>0</v>
      </c>
      <c r="AD14" s="46">
        <v>0</v>
      </c>
      <c r="AE14" s="46">
        <v>0</v>
      </c>
      <c r="AF14" s="46">
        <v>0</v>
      </c>
      <c r="AG14" s="47">
        <v>0</v>
      </c>
      <c r="AH14" s="46">
        <v>0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0</v>
      </c>
      <c r="BL14" s="36">
        <f t="shared" si="1"/>
        <v>1</v>
      </c>
      <c r="BM14" s="36">
        <f t="shared" si="2"/>
        <v>0</v>
      </c>
      <c r="BN14" s="36">
        <f t="shared" si="3"/>
        <v>0</v>
      </c>
      <c r="BO14" s="36">
        <f t="shared" si="4"/>
        <v>0</v>
      </c>
    </row>
    <row r="15" spans="1:67" s="7" customFormat="1">
      <c r="A15" s="203"/>
      <c r="B15" s="21" t="s">
        <v>24</v>
      </c>
      <c r="C15" s="48">
        <v>0</v>
      </c>
      <c r="D15" s="49">
        <v>1</v>
      </c>
      <c r="E15" s="49">
        <v>0</v>
      </c>
      <c r="F15" s="49">
        <v>0</v>
      </c>
      <c r="G15" s="50">
        <v>0</v>
      </c>
      <c r="H15" s="48">
        <v>0</v>
      </c>
      <c r="I15" s="49">
        <v>0</v>
      </c>
      <c r="J15" s="49">
        <v>0</v>
      </c>
      <c r="K15" s="49">
        <v>0</v>
      </c>
      <c r="L15" s="50">
        <v>0</v>
      </c>
      <c r="M15" s="48">
        <v>0</v>
      </c>
      <c r="N15" s="49">
        <v>0</v>
      </c>
      <c r="O15" s="49">
        <v>0</v>
      </c>
      <c r="P15" s="49">
        <v>0</v>
      </c>
      <c r="Q15" s="50">
        <v>0</v>
      </c>
      <c r="R15" s="48">
        <v>0</v>
      </c>
      <c r="S15" s="49">
        <v>0</v>
      </c>
      <c r="T15" s="49">
        <v>0</v>
      </c>
      <c r="U15" s="49">
        <v>0</v>
      </c>
      <c r="V15" s="50">
        <v>0</v>
      </c>
      <c r="W15" s="48">
        <v>0</v>
      </c>
      <c r="X15" s="49">
        <v>0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0</v>
      </c>
      <c r="BL15" s="39">
        <f t="shared" si="1"/>
        <v>1</v>
      </c>
      <c r="BM15" s="39">
        <f t="shared" si="2"/>
        <v>0</v>
      </c>
      <c r="BN15" s="39">
        <f t="shared" si="3"/>
        <v>0</v>
      </c>
      <c r="BO15" s="39">
        <f t="shared" si="4"/>
        <v>0</v>
      </c>
    </row>
    <row r="16" spans="1:67">
      <c r="BK16" s="31">
        <f>SUM(BK9:BK15)</f>
        <v>1</v>
      </c>
      <c r="BL16" s="31">
        <f>SUM(BL9:BL15)</f>
        <v>8</v>
      </c>
      <c r="BM16" s="31">
        <f>SUM(BM9:BM15)</f>
        <v>2</v>
      </c>
      <c r="BN16" s="31">
        <f>SUM(BN9:BN15)</f>
        <v>0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4"/>
  <sheetViews>
    <sheetView zoomScaleNormal="100" workbookViewId="0">
      <pane ySplit="12" topLeftCell="A15" activePane="bottomLeft" state="frozen"/>
      <selection activeCell="A3" sqref="A1:A3 A1 DV97:HX43041 A1:A39 A1:DW1 N1:U2 A1:IV3 A1 DV145:HX43089 A1:A39 A1:DX1 N1:U2 A1:IV3 A1 DV193:HX43137 A1:A39 A1:EF1 N1:U2 A1:IV3 A1"/>
      <selection pane="bottomLeft" activeCell="G9" sqref="G9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6" t="s">
        <v>71</v>
      </c>
      <c r="G1" s="226"/>
    </row>
    <row r="2" spans="1:14">
      <c r="A2" s="51" t="s">
        <v>1</v>
      </c>
      <c r="F2" s="226" t="s">
        <v>62</v>
      </c>
      <c r="G2" s="226"/>
    </row>
    <row r="3" spans="1:14" ht="6" customHeight="1">
      <c r="G3" s="51"/>
    </row>
    <row r="4" spans="1:14" ht="18.75">
      <c r="C4" s="227" t="s">
        <v>46</v>
      </c>
      <c r="D4" s="227"/>
      <c r="E4" s="227"/>
      <c r="F4" s="227"/>
      <c r="G4" s="22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8" t="s">
        <v>65</v>
      </c>
      <c r="B6" s="229"/>
      <c r="C6" s="229"/>
      <c r="D6" s="229"/>
      <c r="E6" s="230"/>
      <c r="F6" s="56" t="s">
        <v>7</v>
      </c>
      <c r="G6" s="57">
        <v>100</v>
      </c>
    </row>
    <row r="7" spans="1:14" ht="15.75" customHeight="1">
      <c r="A7" s="231"/>
      <c r="B7" s="232"/>
      <c r="C7" s="232"/>
      <c r="D7" s="232"/>
      <c r="E7" s="233"/>
      <c r="F7" s="58" t="s">
        <v>8</v>
      </c>
      <c r="G7" s="115">
        <f>SUM(C11:G11)</f>
        <v>3</v>
      </c>
    </row>
    <row r="8" spans="1:14" ht="15.75" customHeight="1">
      <c r="A8" s="231"/>
      <c r="B8" s="232"/>
      <c r="C8" s="232"/>
      <c r="D8" s="232"/>
      <c r="E8" s="233"/>
      <c r="F8" s="58" t="s">
        <v>2</v>
      </c>
      <c r="G8" s="116">
        <v>3</v>
      </c>
    </row>
    <row r="9" spans="1:14" ht="15.75" customHeight="1">
      <c r="A9" s="234"/>
      <c r="B9" s="235"/>
      <c r="C9" s="235"/>
      <c r="D9" s="235"/>
      <c r="E9" s="236"/>
      <c r="F9" s="59" t="s">
        <v>9</v>
      </c>
      <c r="G9" s="60">
        <f>G6-G7</f>
        <v>97</v>
      </c>
    </row>
    <row r="10" spans="1:14" s="64" customFormat="1" ht="15.75">
      <c r="A10" s="240" t="s">
        <v>32</v>
      </c>
      <c r="B10" s="240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0"/>
      <c r="B11" s="240"/>
      <c r="C11" s="61">
        <f>D14</f>
        <v>0</v>
      </c>
      <c r="D11" s="61">
        <f>D18</f>
        <v>3</v>
      </c>
      <c r="E11" s="61">
        <f>D20</f>
        <v>0</v>
      </c>
      <c r="F11" s="61">
        <f>D22</f>
        <v>0</v>
      </c>
      <c r="G11" s="62">
        <f>D24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95" t="s">
        <v>43</v>
      </c>
      <c r="B13" s="68"/>
      <c r="C13" s="189"/>
      <c r="D13" s="133"/>
      <c r="E13" s="69" t="s">
        <v>60</v>
      </c>
      <c r="F13" s="142"/>
      <c r="G13" s="70"/>
      <c r="H13" s="71"/>
      <c r="I13" s="196"/>
      <c r="J13" s="67"/>
      <c r="K13" s="67"/>
      <c r="L13" s="67"/>
      <c r="M13" s="67"/>
      <c r="N13" s="67"/>
    </row>
    <row r="14" spans="1:14" s="79" customFormat="1" ht="21" customHeight="1">
      <c r="A14" s="237" t="s">
        <v>33</v>
      </c>
      <c r="B14" s="238"/>
      <c r="C14" s="239"/>
      <c r="D14" s="61">
        <f>COUNTA(D13:D13)</f>
        <v>0</v>
      </c>
      <c r="E14" s="75"/>
      <c r="F14" s="76"/>
      <c r="G14" s="77"/>
      <c r="H14" s="78"/>
    </row>
    <row r="15" spans="1:14" s="79" customFormat="1" ht="149.25" customHeight="1">
      <c r="A15" s="241" t="s">
        <v>38</v>
      </c>
      <c r="B15" s="175">
        <v>1</v>
      </c>
      <c r="C15" s="151" t="s">
        <v>78</v>
      </c>
      <c r="D15" s="151" t="s">
        <v>79</v>
      </c>
      <c r="E15" s="69"/>
      <c r="F15" s="197"/>
      <c r="G15" s="164">
        <v>46132</v>
      </c>
      <c r="H15" s="183">
        <v>46142</v>
      </c>
    </row>
    <row r="16" spans="1:14" s="79" customFormat="1" ht="149.25" customHeight="1">
      <c r="A16" s="242"/>
      <c r="B16" s="175">
        <v>2</v>
      </c>
      <c r="C16" s="151" t="s">
        <v>96</v>
      </c>
      <c r="D16" s="151" t="s">
        <v>97</v>
      </c>
      <c r="E16" s="174"/>
      <c r="F16" s="198" t="s">
        <v>70</v>
      </c>
      <c r="G16" s="80">
        <v>46132</v>
      </c>
      <c r="H16" s="183">
        <v>46137</v>
      </c>
    </row>
    <row r="17" spans="1:8" s="79" customFormat="1" ht="149.25" customHeight="1">
      <c r="A17" s="243"/>
      <c r="B17" s="175">
        <v>3</v>
      </c>
      <c r="C17" s="151" t="s">
        <v>92</v>
      </c>
      <c r="D17" s="151" t="s">
        <v>93</v>
      </c>
      <c r="E17" s="174"/>
      <c r="F17" s="197"/>
      <c r="G17" s="164">
        <v>46132</v>
      </c>
      <c r="H17" s="183">
        <v>46142</v>
      </c>
    </row>
    <row r="18" spans="1:8" s="79" customFormat="1" ht="21" customHeight="1">
      <c r="A18" s="237" t="s">
        <v>37</v>
      </c>
      <c r="B18" s="238"/>
      <c r="C18" s="239"/>
      <c r="D18" s="61">
        <f>COUNTA(D15:D17)</f>
        <v>3</v>
      </c>
      <c r="E18" s="75"/>
      <c r="F18" s="81"/>
      <c r="G18" s="77"/>
      <c r="H18" s="78"/>
    </row>
    <row r="19" spans="1:8" s="79" customFormat="1" ht="150" customHeight="1">
      <c r="A19" s="119" t="s">
        <v>39</v>
      </c>
      <c r="B19" s="117"/>
      <c r="C19" s="73"/>
      <c r="D19" s="151"/>
      <c r="E19" s="69" t="s">
        <v>60</v>
      </c>
      <c r="F19" s="142"/>
      <c r="G19" s="114"/>
      <c r="H19" s="71"/>
    </row>
    <row r="20" spans="1:8" s="79" customFormat="1" ht="21" customHeight="1">
      <c r="A20" s="237" t="s">
        <v>36</v>
      </c>
      <c r="B20" s="238"/>
      <c r="C20" s="239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194" t="s">
        <v>40</v>
      </c>
      <c r="B21" s="175"/>
      <c r="C21" s="151"/>
      <c r="D21" s="151"/>
      <c r="E21" s="69" t="s">
        <v>60</v>
      </c>
      <c r="F21" s="142"/>
      <c r="G21" s="144"/>
      <c r="H21" s="183"/>
    </row>
    <row r="22" spans="1:8" s="79" customFormat="1" ht="21" customHeight="1">
      <c r="A22" s="237" t="s">
        <v>35</v>
      </c>
      <c r="B22" s="238"/>
      <c r="C22" s="239"/>
      <c r="D22" s="61">
        <f>COUNTA(D21:D21)</f>
        <v>0</v>
      </c>
      <c r="E22" s="75"/>
      <c r="F22" s="76"/>
      <c r="G22" s="77"/>
      <c r="H22" s="78"/>
    </row>
    <row r="23" spans="1:8" s="79" customFormat="1" ht="150" customHeight="1">
      <c r="A23" s="148" t="s">
        <v>41</v>
      </c>
      <c r="B23" s="140"/>
      <c r="C23" s="139"/>
      <c r="D23" s="138"/>
      <c r="E23" s="69" t="s">
        <v>60</v>
      </c>
      <c r="F23" s="105"/>
      <c r="G23" s="137"/>
      <c r="H23" s="71"/>
    </row>
    <row r="24" spans="1:8" s="79" customFormat="1" ht="21" customHeight="1">
      <c r="A24" s="237" t="s">
        <v>34</v>
      </c>
      <c r="B24" s="238"/>
      <c r="C24" s="239"/>
      <c r="D24" s="61">
        <f>COUNTA(D23)</f>
        <v>0</v>
      </c>
      <c r="E24" s="75"/>
      <c r="F24" s="76"/>
      <c r="G24" s="77"/>
      <c r="H24" s="78"/>
    </row>
  </sheetData>
  <mergeCells count="11">
    <mergeCell ref="F1:G1"/>
    <mergeCell ref="F2:G2"/>
    <mergeCell ref="C4:G4"/>
    <mergeCell ref="A6:E9"/>
    <mergeCell ref="A24:C24"/>
    <mergeCell ref="A22:C22"/>
    <mergeCell ref="A18:C18"/>
    <mergeCell ref="A20:C20"/>
    <mergeCell ref="A10:B11"/>
    <mergeCell ref="A14:C14"/>
    <mergeCell ref="A15:A17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6" t="s">
        <v>71</v>
      </c>
      <c r="G1" s="226"/>
    </row>
    <row r="2" spans="1:14">
      <c r="A2" s="51" t="s">
        <v>1</v>
      </c>
      <c r="F2" s="226" t="s">
        <v>62</v>
      </c>
      <c r="G2" s="226"/>
    </row>
    <row r="3" spans="1:14" ht="6" customHeight="1"/>
    <row r="4" spans="1:14" ht="18.75">
      <c r="C4" s="227" t="s">
        <v>47</v>
      </c>
      <c r="D4" s="227"/>
      <c r="E4" s="227"/>
      <c r="F4" s="227"/>
      <c r="G4" s="22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8" t="s">
        <v>65</v>
      </c>
      <c r="B6" s="229"/>
      <c r="C6" s="229"/>
      <c r="D6" s="229"/>
      <c r="E6" s="230"/>
      <c r="F6" s="56" t="s">
        <v>7</v>
      </c>
      <c r="G6" s="57">
        <v>100</v>
      </c>
    </row>
    <row r="7" spans="1:14" ht="15.75" customHeight="1">
      <c r="A7" s="231"/>
      <c r="B7" s="232"/>
      <c r="C7" s="232"/>
      <c r="D7" s="232"/>
      <c r="E7" s="233"/>
      <c r="F7" s="58" t="s">
        <v>8</v>
      </c>
      <c r="G7" s="115">
        <f>SUM(C11:G11)</f>
        <v>1</v>
      </c>
    </row>
    <row r="8" spans="1:14" ht="15.75" customHeight="1">
      <c r="A8" s="231"/>
      <c r="B8" s="232"/>
      <c r="C8" s="232"/>
      <c r="D8" s="232"/>
      <c r="E8" s="233"/>
      <c r="F8" s="58" t="s">
        <v>2</v>
      </c>
      <c r="G8" s="116">
        <v>1</v>
      </c>
    </row>
    <row r="9" spans="1:14" ht="15.75" customHeight="1">
      <c r="A9" s="234"/>
      <c r="B9" s="235"/>
      <c r="C9" s="235"/>
      <c r="D9" s="235"/>
      <c r="E9" s="236"/>
      <c r="F9" s="59" t="s">
        <v>9</v>
      </c>
      <c r="G9" s="60">
        <f>G6-G7</f>
        <v>99</v>
      </c>
    </row>
    <row r="10" spans="1:14" s="64" customFormat="1" ht="15.75" customHeight="1">
      <c r="A10" s="240" t="s">
        <v>32</v>
      </c>
      <c r="B10" s="24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0"/>
      <c r="B11" s="240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77">
        <v>1</v>
      </c>
      <c r="C13" s="138"/>
      <c r="D13" s="84"/>
      <c r="E13" s="69" t="s">
        <v>60</v>
      </c>
      <c r="F13" s="88"/>
      <c r="G13" s="80"/>
      <c r="H13" s="163"/>
    </row>
    <row r="14" spans="1:14" s="79" customFormat="1" ht="21" customHeight="1">
      <c r="A14" s="237" t="s">
        <v>33</v>
      </c>
      <c r="B14" s="238"/>
      <c r="C14" s="239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78" t="s">
        <v>38</v>
      </c>
      <c r="B15" s="177">
        <v>1</v>
      </c>
      <c r="C15" s="151" t="s">
        <v>94</v>
      </c>
      <c r="D15" s="151" t="s">
        <v>95</v>
      </c>
      <c r="E15" s="69"/>
      <c r="F15" s="198"/>
      <c r="G15" s="80">
        <v>46136</v>
      </c>
      <c r="H15" s="183">
        <v>46142</v>
      </c>
    </row>
    <row r="16" spans="1:14" s="79" customFormat="1" ht="21" customHeight="1">
      <c r="A16" s="237" t="s">
        <v>37</v>
      </c>
      <c r="B16" s="238"/>
      <c r="C16" s="239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/>
      <c r="C17" s="151"/>
      <c r="D17" s="151"/>
      <c r="E17" s="69" t="s">
        <v>60</v>
      </c>
      <c r="F17" s="86"/>
      <c r="G17" s="107"/>
      <c r="H17" s="71"/>
    </row>
    <row r="18" spans="1:8" s="79" customFormat="1" ht="21" customHeight="1">
      <c r="A18" s="237" t="s">
        <v>36</v>
      </c>
      <c r="B18" s="238"/>
      <c r="C18" s="239"/>
      <c r="D18" s="61">
        <f>COUNTA(D17:D17)</f>
        <v>0</v>
      </c>
      <c r="E18" s="75"/>
      <c r="F18" s="81"/>
      <c r="G18" s="77"/>
      <c r="H18" s="78"/>
    </row>
    <row r="19" spans="1:8" s="79" customFormat="1" ht="150" customHeight="1">
      <c r="A19" s="113" t="s">
        <v>40</v>
      </c>
      <c r="B19" s="72"/>
      <c r="C19" s="141"/>
      <c r="D19" s="84"/>
      <c r="E19" s="69" t="s">
        <v>60</v>
      </c>
      <c r="F19" s="69"/>
      <c r="G19" s="80"/>
      <c r="H19" s="134"/>
    </row>
    <row r="20" spans="1:8" s="79" customFormat="1" ht="21" customHeight="1">
      <c r="A20" s="237" t="s">
        <v>35</v>
      </c>
      <c r="B20" s="238"/>
      <c r="C20" s="239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37" t="s">
        <v>34</v>
      </c>
      <c r="B22" s="238"/>
      <c r="C22" s="239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G7" sqref="G7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6" t="s">
        <v>71</v>
      </c>
      <c r="G1" s="226"/>
    </row>
    <row r="2" spans="1:14">
      <c r="A2" s="51" t="s">
        <v>1</v>
      </c>
      <c r="F2" s="226" t="s">
        <v>62</v>
      </c>
      <c r="G2" s="226"/>
    </row>
    <row r="3" spans="1:14" ht="6" customHeight="1"/>
    <row r="4" spans="1:14" ht="18.75">
      <c r="C4" s="227" t="s">
        <v>48</v>
      </c>
      <c r="D4" s="227"/>
      <c r="E4" s="227"/>
      <c r="F4" s="227"/>
      <c r="G4" s="227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28" t="s">
        <v>65</v>
      </c>
      <c r="B6" s="229"/>
      <c r="C6" s="229"/>
      <c r="D6" s="229"/>
      <c r="E6" s="230"/>
      <c r="F6" s="56" t="s">
        <v>7</v>
      </c>
      <c r="G6" s="57">
        <v>100</v>
      </c>
    </row>
    <row r="7" spans="1:14" ht="15.75" customHeight="1">
      <c r="A7" s="231"/>
      <c r="B7" s="232"/>
      <c r="C7" s="232"/>
      <c r="D7" s="232"/>
      <c r="E7" s="233"/>
      <c r="F7" s="58" t="s">
        <v>8</v>
      </c>
      <c r="G7" s="115">
        <f>SUM(C11:G11)</f>
        <v>0</v>
      </c>
    </row>
    <row r="8" spans="1:14" ht="15.75" customHeight="1">
      <c r="A8" s="231"/>
      <c r="B8" s="232"/>
      <c r="C8" s="232"/>
      <c r="D8" s="232"/>
      <c r="E8" s="233"/>
      <c r="F8" s="58" t="s">
        <v>2</v>
      </c>
      <c r="G8" s="116">
        <v>0</v>
      </c>
    </row>
    <row r="9" spans="1:14" ht="15.75" customHeight="1">
      <c r="A9" s="234"/>
      <c r="B9" s="235"/>
      <c r="C9" s="235"/>
      <c r="D9" s="235"/>
      <c r="E9" s="236"/>
      <c r="F9" s="59" t="s">
        <v>9</v>
      </c>
      <c r="G9" s="97">
        <f>G6-G7</f>
        <v>100</v>
      </c>
    </row>
    <row r="10" spans="1:14" s="64" customFormat="1" ht="15.75" customHeight="1">
      <c r="A10" s="240" t="s">
        <v>32</v>
      </c>
      <c r="B10" s="24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0"/>
      <c r="B11" s="240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5" t="s">
        <v>43</v>
      </c>
      <c r="B13" s="69"/>
      <c r="C13" s="69"/>
      <c r="D13" s="149"/>
      <c r="E13" s="69" t="s">
        <v>60</v>
      </c>
      <c r="F13" s="86"/>
      <c r="G13" s="146"/>
      <c r="H13" s="147"/>
    </row>
    <row r="14" spans="1:14" s="79" customFormat="1" ht="21" customHeight="1">
      <c r="A14" s="237" t="s">
        <v>33</v>
      </c>
      <c r="B14" s="238"/>
      <c r="C14" s="239"/>
      <c r="D14" s="61">
        <f>COUNTA(D13)</f>
        <v>0</v>
      </c>
      <c r="E14" s="75"/>
      <c r="F14" s="81"/>
      <c r="G14" s="77"/>
      <c r="H14" s="78"/>
    </row>
    <row r="15" spans="1:14" s="79" customFormat="1" ht="150" customHeight="1">
      <c r="A15" s="160" t="s">
        <v>38</v>
      </c>
      <c r="B15" s="157"/>
      <c r="C15" s="73"/>
      <c r="D15" s="151"/>
      <c r="E15" s="69" t="s">
        <v>60</v>
      </c>
      <c r="F15" s="142"/>
      <c r="G15" s="158"/>
      <c r="H15" s="152"/>
    </row>
    <row r="16" spans="1:14" s="79" customFormat="1" ht="21" customHeight="1">
      <c r="A16" s="237" t="s">
        <v>37</v>
      </c>
      <c r="B16" s="238"/>
      <c r="C16" s="239"/>
      <c r="D16" s="61">
        <f>COUNTA(D15:D15)</f>
        <v>0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17"/>
      <c r="C17" s="138"/>
      <c r="D17" s="151"/>
      <c r="E17" s="69" t="s">
        <v>60</v>
      </c>
      <c r="F17" s="69"/>
      <c r="G17" s="144"/>
      <c r="H17" s="152"/>
    </row>
    <row r="18" spans="1:8" s="79" customFormat="1" ht="21" customHeight="1">
      <c r="A18" s="237" t="s">
        <v>36</v>
      </c>
      <c r="B18" s="238"/>
      <c r="C18" s="239"/>
      <c r="D18" s="61">
        <f>COUNTA(D17:D17)</f>
        <v>0</v>
      </c>
      <c r="E18" s="75"/>
      <c r="F18" s="76"/>
      <c r="G18" s="99"/>
      <c r="H18" s="100"/>
    </row>
    <row r="19" spans="1:8" s="79" customFormat="1" ht="150" customHeight="1">
      <c r="A19" s="82" t="s">
        <v>40</v>
      </c>
      <c r="B19" s="117"/>
      <c r="C19" s="70"/>
      <c r="D19" s="182"/>
      <c r="E19" s="69" t="s">
        <v>60</v>
      </c>
      <c r="F19" s="86"/>
      <c r="G19" s="70"/>
      <c r="H19" s="147"/>
    </row>
    <row r="20" spans="1:8" s="79" customFormat="1" ht="21" customHeight="1">
      <c r="A20" s="237" t="s">
        <v>35</v>
      </c>
      <c r="B20" s="238"/>
      <c r="C20" s="239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39"/>
      <c r="D21" s="138"/>
      <c r="E21" s="69" t="s">
        <v>60</v>
      </c>
      <c r="F21" s="70"/>
      <c r="G21" s="90"/>
      <c r="H21" s="134"/>
    </row>
    <row r="22" spans="1:8" s="79" customFormat="1" ht="21" customHeight="1">
      <c r="A22" s="237" t="s">
        <v>34</v>
      </c>
      <c r="B22" s="238"/>
      <c r="C22" s="239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tabSelected="1" zoomScale="85" zoomScaleNormal="85" workbookViewId="0">
      <pane ySplit="12" topLeftCell="A13" activePane="bottomLeft" state="frozen"/>
      <selection pane="bottomLeft" activeCell="M13" sqref="M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6" t="s">
        <v>72</v>
      </c>
      <c r="G1" s="226"/>
    </row>
    <row r="2" spans="1:14">
      <c r="A2" s="51" t="s">
        <v>1</v>
      </c>
      <c r="F2" s="226" t="s">
        <v>62</v>
      </c>
      <c r="G2" s="226"/>
    </row>
    <row r="3" spans="1:14" ht="6" customHeight="1"/>
    <row r="4" spans="1:14" ht="18.75">
      <c r="C4" s="227" t="s">
        <v>49</v>
      </c>
      <c r="D4" s="227"/>
      <c r="E4" s="227"/>
      <c r="F4" s="227"/>
      <c r="G4" s="227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28" t="s">
        <v>65</v>
      </c>
      <c r="B6" s="229"/>
      <c r="C6" s="229"/>
      <c r="D6" s="229"/>
      <c r="E6" s="230"/>
      <c r="F6" s="56" t="s">
        <v>7</v>
      </c>
      <c r="G6" s="57">
        <v>100</v>
      </c>
    </row>
    <row r="7" spans="1:14" ht="15.75" customHeight="1">
      <c r="A7" s="231"/>
      <c r="B7" s="232"/>
      <c r="C7" s="232"/>
      <c r="D7" s="232"/>
      <c r="E7" s="233"/>
      <c r="F7" s="58" t="s">
        <v>8</v>
      </c>
      <c r="G7" s="115">
        <f>SUM(C11:G11)</f>
        <v>2</v>
      </c>
    </row>
    <row r="8" spans="1:14" ht="15.75" customHeight="1">
      <c r="A8" s="231"/>
      <c r="B8" s="232"/>
      <c r="C8" s="232"/>
      <c r="D8" s="232"/>
      <c r="E8" s="233"/>
      <c r="F8" s="58" t="s">
        <v>2</v>
      </c>
      <c r="G8" s="116">
        <v>2</v>
      </c>
    </row>
    <row r="9" spans="1:14" ht="15.75" customHeight="1">
      <c r="A9" s="234"/>
      <c r="B9" s="235"/>
      <c r="C9" s="235"/>
      <c r="D9" s="235"/>
      <c r="E9" s="236"/>
      <c r="F9" s="59" t="s">
        <v>9</v>
      </c>
      <c r="G9" s="60">
        <f>G6-G7</f>
        <v>98</v>
      </c>
    </row>
    <row r="10" spans="1:14" s="64" customFormat="1" ht="15.75" customHeight="1">
      <c r="A10" s="240" t="s">
        <v>32</v>
      </c>
      <c r="B10" s="240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0"/>
      <c r="B11" s="240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87" t="s">
        <v>43</v>
      </c>
      <c r="B13" s="153"/>
      <c r="C13" s="149"/>
      <c r="D13" s="149"/>
      <c r="E13" s="69" t="s">
        <v>60</v>
      </c>
      <c r="F13" s="142"/>
      <c r="G13" s="144"/>
      <c r="H13" s="71"/>
    </row>
    <row r="14" spans="1:14" s="79" customFormat="1" ht="21" customHeight="1">
      <c r="A14" s="237" t="s">
        <v>33</v>
      </c>
      <c r="B14" s="238"/>
      <c r="C14" s="239"/>
      <c r="D14" s="61">
        <f>COUNTA(D13:D13)</f>
        <v>0</v>
      </c>
      <c r="E14" s="75"/>
      <c r="F14" s="143"/>
      <c r="G14" s="77"/>
      <c r="H14" s="78"/>
    </row>
    <row r="15" spans="1:14" s="79" customFormat="1" ht="150" customHeight="1">
      <c r="A15" s="186" t="s">
        <v>64</v>
      </c>
      <c r="B15" s="191">
        <v>1</v>
      </c>
      <c r="C15" s="192" t="s">
        <v>80</v>
      </c>
      <c r="D15" s="151" t="s">
        <v>81</v>
      </c>
      <c r="E15" s="69"/>
      <c r="F15" s="198"/>
      <c r="G15" s="80">
        <v>46136</v>
      </c>
      <c r="H15" s="183">
        <v>46142</v>
      </c>
    </row>
    <row r="16" spans="1:14" s="79" customFormat="1" ht="21" customHeight="1">
      <c r="A16" s="237" t="s">
        <v>37</v>
      </c>
      <c r="B16" s="238"/>
      <c r="C16" s="239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72">
        <v>1</v>
      </c>
      <c r="C17" s="149" t="s">
        <v>84</v>
      </c>
      <c r="D17" s="149" t="s">
        <v>85</v>
      </c>
      <c r="E17" s="69"/>
      <c r="F17" s="198"/>
      <c r="G17" s="80">
        <v>46136</v>
      </c>
      <c r="H17" s="183">
        <v>46142</v>
      </c>
    </row>
    <row r="18" spans="1:8" s="79" customFormat="1" ht="21" customHeight="1">
      <c r="A18" s="237" t="s">
        <v>36</v>
      </c>
      <c r="B18" s="238"/>
      <c r="C18" s="239"/>
      <c r="D18" s="61">
        <f>COUNTA(D17:D17)</f>
        <v>1</v>
      </c>
      <c r="E18" s="75"/>
      <c r="F18" s="76"/>
      <c r="G18" s="77"/>
      <c r="H18" s="78"/>
    </row>
    <row r="19" spans="1:8" s="79" customFormat="1" ht="150" customHeight="1">
      <c r="A19" s="179" t="s">
        <v>40</v>
      </c>
      <c r="B19" s="168"/>
      <c r="C19" s="169"/>
      <c r="D19" s="170"/>
      <c r="E19" s="69" t="s">
        <v>60</v>
      </c>
      <c r="F19" s="86"/>
      <c r="G19" s="164"/>
      <c r="H19" s="71"/>
    </row>
    <row r="20" spans="1:8" s="79" customFormat="1" ht="21" customHeight="1">
      <c r="A20" s="237" t="s">
        <v>35</v>
      </c>
      <c r="B20" s="238"/>
      <c r="C20" s="239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106"/>
      <c r="D21" s="84"/>
      <c r="E21" s="69" t="s">
        <v>60</v>
      </c>
      <c r="F21" s="88"/>
      <c r="G21" s="107"/>
      <c r="H21" s="74"/>
    </row>
    <row r="22" spans="1:8" s="79" customFormat="1" ht="21" customHeight="1">
      <c r="A22" s="237" t="s">
        <v>34</v>
      </c>
      <c r="B22" s="238"/>
      <c r="C22" s="239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Normal="100" workbookViewId="0">
      <pane ySplit="12" topLeftCell="A13" activePane="bottomLeft" state="frozen"/>
      <selection pane="bottomLeft" activeCell="G13" sqref="G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6" t="s">
        <v>73</v>
      </c>
      <c r="G1" s="226"/>
    </row>
    <row r="2" spans="1:14">
      <c r="A2" s="51" t="s">
        <v>1</v>
      </c>
      <c r="F2" s="226" t="s">
        <v>62</v>
      </c>
      <c r="G2" s="226"/>
    </row>
    <row r="3" spans="1:14" ht="6" customHeight="1"/>
    <row r="4" spans="1:14" ht="18.75">
      <c r="C4" s="227" t="s">
        <v>50</v>
      </c>
      <c r="D4" s="227"/>
      <c r="E4" s="227"/>
      <c r="F4" s="227"/>
      <c r="G4" s="227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28" t="s">
        <v>65</v>
      </c>
      <c r="B6" s="229"/>
      <c r="C6" s="229"/>
      <c r="D6" s="229"/>
      <c r="E6" s="230"/>
      <c r="F6" s="56" t="s">
        <v>7</v>
      </c>
      <c r="G6" s="57">
        <v>100</v>
      </c>
    </row>
    <row r="7" spans="1:14" ht="15.75" customHeight="1">
      <c r="A7" s="231"/>
      <c r="B7" s="232"/>
      <c r="C7" s="232"/>
      <c r="D7" s="232"/>
      <c r="E7" s="233"/>
      <c r="F7" s="58" t="s">
        <v>8</v>
      </c>
      <c r="G7" s="115">
        <f>SUM(C11:G11)</f>
        <v>3</v>
      </c>
    </row>
    <row r="8" spans="1:14" ht="15.75" customHeight="1">
      <c r="A8" s="231"/>
      <c r="B8" s="232"/>
      <c r="C8" s="232"/>
      <c r="D8" s="232"/>
      <c r="E8" s="233"/>
      <c r="F8" s="58" t="s">
        <v>2</v>
      </c>
      <c r="G8" s="116">
        <v>3</v>
      </c>
    </row>
    <row r="9" spans="1:14" ht="15.75" customHeight="1">
      <c r="A9" s="234"/>
      <c r="B9" s="235"/>
      <c r="C9" s="235"/>
      <c r="D9" s="235"/>
      <c r="E9" s="236"/>
      <c r="F9" s="59" t="s">
        <v>9</v>
      </c>
      <c r="G9" s="60">
        <f>G6-G7</f>
        <v>97</v>
      </c>
    </row>
    <row r="10" spans="1:14" s="64" customFormat="1" ht="15.75" customHeight="1">
      <c r="A10" s="240" t="s">
        <v>32</v>
      </c>
      <c r="B10" s="24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0"/>
      <c r="B11" s="240"/>
      <c r="C11" s="61">
        <f>D14</f>
        <v>1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99" t="s">
        <v>43</v>
      </c>
      <c r="B13" s="153">
        <v>1</v>
      </c>
      <c r="C13" s="149" t="s">
        <v>82</v>
      </c>
      <c r="D13" s="149" t="s">
        <v>83</v>
      </c>
      <c r="E13" s="69"/>
      <c r="F13" s="86"/>
      <c r="G13" s="70">
        <v>46136</v>
      </c>
      <c r="H13" s="71">
        <v>46137</v>
      </c>
    </row>
    <row r="14" spans="1:14" s="79" customFormat="1" ht="21" customHeight="1">
      <c r="A14" s="237" t="s">
        <v>33</v>
      </c>
      <c r="B14" s="238"/>
      <c r="C14" s="239"/>
      <c r="D14" s="61">
        <f>COUNTA(D13:D13)</f>
        <v>1</v>
      </c>
      <c r="E14" s="75"/>
      <c r="F14" s="81"/>
      <c r="G14" s="154"/>
      <c r="H14" s="78"/>
    </row>
    <row r="15" spans="1:14" s="79" customFormat="1" ht="147.75" customHeight="1">
      <c r="A15" s="194" t="s">
        <v>38</v>
      </c>
      <c r="B15" s="190">
        <v>1</v>
      </c>
      <c r="C15" s="149" t="s">
        <v>86</v>
      </c>
      <c r="D15" s="149" t="s">
        <v>87</v>
      </c>
      <c r="E15" s="69"/>
      <c r="F15" s="86"/>
      <c r="G15" s="70">
        <v>46136</v>
      </c>
      <c r="H15" s="71">
        <v>46137</v>
      </c>
    </row>
    <row r="16" spans="1:14" s="79" customFormat="1" ht="21" customHeight="1">
      <c r="A16" s="237" t="s">
        <v>37</v>
      </c>
      <c r="B16" s="238"/>
      <c r="C16" s="239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80" t="s">
        <v>39</v>
      </c>
      <c r="B17" s="168">
        <v>1</v>
      </c>
      <c r="C17" s="170" t="s">
        <v>98</v>
      </c>
      <c r="D17" s="161" t="s">
        <v>99</v>
      </c>
      <c r="E17" s="69"/>
      <c r="F17" s="86"/>
      <c r="G17" s="70">
        <v>46136</v>
      </c>
      <c r="H17" s="71">
        <v>46137</v>
      </c>
    </row>
    <row r="18" spans="1:8" s="79" customFormat="1" ht="21" customHeight="1">
      <c r="A18" s="237" t="s">
        <v>36</v>
      </c>
      <c r="B18" s="238"/>
      <c r="C18" s="239"/>
      <c r="D18" s="61">
        <f>COUNTA(D17:D17)</f>
        <v>1</v>
      </c>
      <c r="E18" s="75"/>
      <c r="F18" s="143"/>
      <c r="G18" s="154"/>
      <c r="H18" s="78"/>
    </row>
    <row r="19" spans="1:8" s="79" customFormat="1" ht="150" customHeight="1">
      <c r="A19" s="121" t="s">
        <v>40</v>
      </c>
      <c r="B19" s="175"/>
      <c r="C19" s="176"/>
      <c r="D19" s="151"/>
      <c r="E19" s="69" t="s">
        <v>60</v>
      </c>
      <c r="F19" s="159"/>
      <c r="G19" s="118"/>
      <c r="H19" s="74"/>
    </row>
    <row r="20" spans="1:8" s="79" customFormat="1" ht="21" customHeight="1">
      <c r="A20" s="237" t="s">
        <v>35</v>
      </c>
      <c r="B20" s="238"/>
      <c r="C20" s="239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84"/>
      <c r="D21" s="84"/>
      <c r="E21" s="69" t="s">
        <v>60</v>
      </c>
      <c r="F21" s="110"/>
      <c r="G21" s="80"/>
      <c r="H21" s="71"/>
    </row>
    <row r="22" spans="1:8" s="79" customFormat="1" ht="21" customHeight="1">
      <c r="A22" s="237" t="s">
        <v>34</v>
      </c>
      <c r="B22" s="238"/>
      <c r="C22" s="239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F15" sqref="F15:G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6" t="s">
        <v>73</v>
      </c>
      <c r="G1" s="226"/>
    </row>
    <row r="2" spans="1:14">
      <c r="A2" s="51" t="s">
        <v>1</v>
      </c>
      <c r="F2" s="226" t="s">
        <v>62</v>
      </c>
      <c r="G2" s="226"/>
    </row>
    <row r="3" spans="1:14" ht="6" customHeight="1"/>
    <row r="4" spans="1:14" ht="18.75">
      <c r="C4" s="227" t="s">
        <v>51</v>
      </c>
      <c r="D4" s="227"/>
      <c r="E4" s="227"/>
      <c r="F4" s="227"/>
      <c r="G4" s="227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8" t="s">
        <v>65</v>
      </c>
      <c r="B6" s="229"/>
      <c r="C6" s="229"/>
      <c r="D6" s="229"/>
      <c r="E6" s="230"/>
      <c r="F6" s="56" t="s">
        <v>7</v>
      </c>
      <c r="G6" s="57">
        <v>100</v>
      </c>
    </row>
    <row r="7" spans="1:14" ht="15.75" customHeight="1">
      <c r="A7" s="231"/>
      <c r="B7" s="232"/>
      <c r="C7" s="232"/>
      <c r="D7" s="232"/>
      <c r="E7" s="233"/>
      <c r="F7" s="58" t="s">
        <v>8</v>
      </c>
      <c r="G7" s="115">
        <f>SUM(C11:G11)</f>
        <v>1</v>
      </c>
    </row>
    <row r="8" spans="1:14" ht="15.75" customHeight="1">
      <c r="A8" s="231"/>
      <c r="B8" s="232"/>
      <c r="C8" s="232"/>
      <c r="D8" s="232"/>
      <c r="E8" s="233"/>
      <c r="F8" s="58" t="s">
        <v>2</v>
      </c>
      <c r="G8" s="116">
        <v>1</v>
      </c>
    </row>
    <row r="9" spans="1:14" ht="15.75" customHeight="1">
      <c r="A9" s="234"/>
      <c r="B9" s="235"/>
      <c r="C9" s="235"/>
      <c r="D9" s="235"/>
      <c r="E9" s="236"/>
      <c r="F9" s="59" t="s">
        <v>9</v>
      </c>
      <c r="G9" s="60">
        <f>G6-G7</f>
        <v>99</v>
      </c>
    </row>
    <row r="10" spans="1:14" s="64" customFormat="1" ht="15.75" customHeight="1">
      <c r="A10" s="240" t="s">
        <v>32</v>
      </c>
      <c r="B10" s="240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0"/>
      <c r="B11" s="240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62" t="s">
        <v>43</v>
      </c>
      <c r="B13" s="171"/>
      <c r="C13" s="171"/>
      <c r="D13" s="171"/>
      <c r="E13" s="69" t="s">
        <v>60</v>
      </c>
      <c r="F13" s="69"/>
      <c r="G13" s="171"/>
      <c r="H13" s="166"/>
    </row>
    <row r="14" spans="1:14" s="79" customFormat="1" ht="21" customHeight="1">
      <c r="A14" s="237" t="s">
        <v>33</v>
      </c>
      <c r="B14" s="238"/>
      <c r="C14" s="239"/>
      <c r="D14" s="61">
        <f>COUNTA(D13)</f>
        <v>0</v>
      </c>
      <c r="E14" s="75"/>
      <c r="F14" s="81"/>
      <c r="G14" s="77"/>
      <c r="H14" s="78"/>
    </row>
    <row r="15" spans="1:14" s="79" customFormat="1" ht="150" customHeight="1">
      <c r="A15" s="188" t="s">
        <v>38</v>
      </c>
      <c r="B15" s="181">
        <v>1</v>
      </c>
      <c r="C15" s="167" t="s">
        <v>90</v>
      </c>
      <c r="D15" s="151" t="s">
        <v>91</v>
      </c>
      <c r="E15" s="69"/>
      <c r="F15" s="86"/>
      <c r="G15" s="70">
        <v>46136</v>
      </c>
      <c r="H15" s="71">
        <v>46137</v>
      </c>
    </row>
    <row r="16" spans="1:14" s="79" customFormat="1" ht="21" customHeight="1">
      <c r="A16" s="237" t="s">
        <v>37</v>
      </c>
      <c r="B16" s="238"/>
      <c r="C16" s="239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/>
      <c r="C17" s="167"/>
      <c r="D17" s="167"/>
      <c r="E17" s="69" t="s">
        <v>60</v>
      </c>
      <c r="F17" s="105"/>
      <c r="G17" s="107"/>
      <c r="H17" s="74"/>
    </row>
    <row r="18" spans="1:8" s="79" customFormat="1" ht="21" customHeight="1">
      <c r="A18" s="237" t="s">
        <v>36</v>
      </c>
      <c r="B18" s="238"/>
      <c r="C18" s="239"/>
      <c r="D18" s="61">
        <f>COUNTA(D17:D17)</f>
        <v>0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68"/>
      <c r="C19" s="170"/>
      <c r="D19" s="156"/>
      <c r="E19" s="69" t="s">
        <v>60</v>
      </c>
      <c r="F19" s="86"/>
      <c r="G19" s="107"/>
      <c r="H19" s="166"/>
    </row>
    <row r="20" spans="1:8" s="79" customFormat="1" ht="21" customHeight="1">
      <c r="A20" s="237" t="s">
        <v>35</v>
      </c>
      <c r="B20" s="238"/>
      <c r="C20" s="239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37" t="s">
        <v>34</v>
      </c>
      <c r="B22" s="238"/>
      <c r="C22" s="239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2026-04-25T08:49:24Z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